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1"/>
  </bookViews>
  <sheets>
    <sheet name="entreriosfactur" sheetId="1" r:id="rId1"/>
    <sheet name="entrerios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<sst xmlns="http://schemas.openxmlformats.org/spreadsheetml/2006/main" count="259" uniqueCount="76">
  <si>
    <t>PROVINCIA DE ENTRE RIOS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</si>
  <si>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</si>
  <si>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</si>
  <si>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</si>
  <si>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</si>
  <si>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</si>
  <si>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</si>
  <si>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</si>
  <si>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</si>
  <si>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</si>
  <si>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</si>
  <si>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</si>
  <si>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</si>
  <si>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</si>
  <si>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</si>
  <si>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</si>
  <si>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Colón</t>
  </si>
  <si>
    <t>ENERSA S.A</t>
  </si>
  <si>
    <t>Total Colón</t>
  </si>
  <si>
    <t>Concordia</t>
  </si>
  <si>
    <t>Coop de Concordia</t>
  </si>
  <si>
    <t>GUMEM</t>
  </si>
  <si>
    <t>Total Concordia</t>
  </si>
  <si>
    <t>Diamante</t>
  </si>
  <si>
    <t>Coop de Quebracho</t>
  </si>
  <si>
    <t>Total Diamante</t>
  </si>
  <si>
    <t>Federación</t>
  </si>
  <si>
    <t>Coop de Chajari</t>
  </si>
  <si>
    <t>Total Federación</t>
  </si>
  <si>
    <t>Federal</t>
  </si>
  <si>
    <t>Total Federal</t>
  </si>
  <si>
    <t>Feliciano</t>
  </si>
  <si>
    <t>Total Feliciano</t>
  </si>
  <si>
    <t>Gualeguay</t>
  </si>
  <si>
    <t>Coop La Protectora</t>
  </si>
  <si>
    <t>Coop La Esperanza</t>
  </si>
  <si>
    <t>Total Gualeguay</t>
  </si>
  <si>
    <t>Gualeguaychú</t>
  </si>
  <si>
    <t>Coop San Antonio</t>
  </si>
  <si>
    <t>Coop de Gualeguaychu</t>
  </si>
  <si>
    <t>Total Gualeguaychú</t>
  </si>
  <si>
    <t>Islas del Ibicuy</t>
  </si>
  <si>
    <t>Total Islas del Ibicuy</t>
  </si>
  <si>
    <t>La Paz</t>
  </si>
  <si>
    <t>Coop de La Paz</t>
  </si>
  <si>
    <t>Total La Paz</t>
  </si>
  <si>
    <t>Nogoyá</t>
  </si>
  <si>
    <t>Total Nogoyá</t>
  </si>
  <si>
    <t>Paraná</t>
  </si>
  <si>
    <t>Coop La Agrícola Regional (Crespo)</t>
  </si>
  <si>
    <t>Coop de 25 de Mayo</t>
  </si>
  <si>
    <t>Coop El Tala</t>
  </si>
  <si>
    <t>Coop Gral José de San Martín</t>
  </si>
  <si>
    <t>Total Paraná</t>
  </si>
  <si>
    <t>San Salvador</t>
  </si>
  <si>
    <t>Total San Salvador</t>
  </si>
  <si>
    <t>Tala</t>
  </si>
  <si>
    <t>Coop El Supremo Entrerriano</t>
  </si>
  <si>
    <t>Total Tala</t>
  </si>
  <si>
    <t>Uruguay</t>
  </si>
  <si>
    <t>Coop Ruta J</t>
  </si>
  <si>
    <t>Coop Santa Anita</t>
  </si>
  <si>
    <t>Coop General Urquiza</t>
  </si>
  <si>
    <t>Total Uruguay</t>
  </si>
  <si>
    <t>Victoria</t>
  </si>
  <si>
    <t>Coop de Victoria</t>
  </si>
  <si>
    <t>Total Victoria</t>
  </si>
  <si>
    <t>Villaguay</t>
  </si>
  <si>
    <t>Coop de Villaguay Ltda.</t>
  </si>
  <si>
    <t>Total Villaguay</t>
  </si>
  <si>
    <t>TOTAL ENERSA</t>
  </si>
  <si>
    <t>TOTAL COOPERATIVAS</t>
  </si>
  <si>
    <t>TOTAL GUMEM</t>
  </si>
  <si>
    <t>TOTAL ENTRE RIOS</t>
  </si>
  <si>
    <t>Cantidad de usuarios</t>
  </si>
  <si>
    <t>AÑO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</si>
</sst>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C71" sqref="C71:M74"/>
    </sheetView>
  </sheetViews>
  <sheetFormatPr defaultColWidth="11.421875" defaultRowHeight="12.75"/>
  <cols>
    <col min="1" max="1" width="20.00390625" style="0" customWidth="1"/>
    <col min="2" max="2" width="29.140625" style="0" customWidth="1"/>
    <col min="3" max="3" width="15.140625" style="0" customWidth="1"/>
    <col min="9" max="12" width="9.7109375" style="0" customWidth="1"/>
    <col min="13" max="13" width="10.00390625" style="0" customWidth="1"/>
  </cols>
  <sheetData>
    <row r="1" spans="1:14" ht="12.75">
      <c r="A1" s="1" t="s">
        <v>75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1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 t="s">
        <v>2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ht="12.75">
      <c r="A7" t="s">
        <v>16</v>
      </c>
      <c r="B7" t="s">
        <v>17</v>
      </c>
      <c r="C7" s="9">
        <f>SUM(D7:M7)</f>
        <v>188339.83800000002</v>
      </c>
      <c r="D7" s="9">
        <v>60515.672</v>
      </c>
      <c r="E7" s="9">
        <v>40030.347</v>
      </c>
      <c r="F7" s="9">
        <v>67531.53</v>
      </c>
      <c r="G7" s="9">
        <v>0</v>
      </c>
      <c r="H7" s="9">
        <v>7161.538</v>
      </c>
      <c r="I7" s="9">
        <v>0</v>
      </c>
      <c r="J7" s="9">
        <v>1413.369</v>
      </c>
      <c r="K7" s="9">
        <v>7759.128</v>
      </c>
      <c r="L7" s="9">
        <v>1155.708</v>
      </c>
      <c r="M7" s="9">
        <v>2772.546</v>
      </c>
    </row>
    <row r="8" spans="1:13" ht="12.75">
      <c r="A8" s="4" t="s">
        <v>18</v>
      </c>
      <c r="C8" s="10">
        <f aca="true" t="shared" si="0" ref="C8:C69">SUM(D8:M8)</f>
        <v>188339.83800000002</v>
      </c>
      <c r="D8" s="10">
        <f>+D7</f>
        <v>60515.672</v>
      </c>
      <c r="E8" s="10">
        <f aca="true" t="shared" si="1" ref="E8:M8">+E7</f>
        <v>40030.347</v>
      </c>
      <c r="F8" s="10">
        <f t="shared" si="1"/>
        <v>67531.53</v>
      </c>
      <c r="G8" s="10">
        <f t="shared" si="1"/>
        <v>0</v>
      </c>
      <c r="H8" s="10">
        <f t="shared" si="1"/>
        <v>7161.538</v>
      </c>
      <c r="I8" s="10">
        <f t="shared" si="1"/>
        <v>0</v>
      </c>
      <c r="J8" s="10">
        <f t="shared" si="1"/>
        <v>1413.369</v>
      </c>
      <c r="K8" s="10">
        <f t="shared" si="1"/>
        <v>7759.128</v>
      </c>
      <c r="L8" s="10">
        <f t="shared" si="1"/>
        <v>1155.708</v>
      </c>
      <c r="M8" s="10">
        <f t="shared" si="1"/>
        <v>2772.546</v>
      </c>
    </row>
    <row r="9" spans="1:13" ht="12.75">
      <c r="A9" t="s">
        <v>19</v>
      </c>
      <c r="B9" t="s">
        <v>20</v>
      </c>
      <c r="C9" s="9">
        <f t="shared" si="0"/>
        <v>266727.024</v>
      </c>
      <c r="D9" s="9">
        <v>140560.398</v>
      </c>
      <c r="E9" s="9">
        <v>59505.307</v>
      </c>
      <c r="F9" s="9">
        <v>24289.795</v>
      </c>
      <c r="G9" s="9">
        <v>8950</v>
      </c>
      <c r="H9" s="9">
        <v>15337.672</v>
      </c>
      <c r="I9" s="9">
        <v>0</v>
      </c>
      <c r="J9" s="9">
        <v>0</v>
      </c>
      <c r="K9" s="9">
        <v>12731.47</v>
      </c>
      <c r="L9" s="9">
        <v>0</v>
      </c>
      <c r="M9" s="9">
        <v>5352.382</v>
      </c>
    </row>
    <row r="10" spans="1:13" ht="12.75">
      <c r="A10" t="s">
        <v>19</v>
      </c>
      <c r="B10" t="s">
        <v>17</v>
      </c>
      <c r="C10" s="9">
        <f t="shared" si="0"/>
        <v>18563.619</v>
      </c>
      <c r="D10" s="9">
        <v>5264.05</v>
      </c>
      <c r="E10" s="9">
        <v>4439.431</v>
      </c>
      <c r="F10" s="9">
        <v>4889.616</v>
      </c>
      <c r="G10" s="9">
        <v>0</v>
      </c>
      <c r="H10" s="9">
        <v>997.935</v>
      </c>
      <c r="I10" s="9">
        <v>0</v>
      </c>
      <c r="J10" s="9">
        <v>1052.093</v>
      </c>
      <c r="K10" s="9">
        <v>453.458</v>
      </c>
      <c r="L10" s="9">
        <v>1231.544</v>
      </c>
      <c r="M10" s="9">
        <v>235.492</v>
      </c>
    </row>
    <row r="11" spans="1:13" ht="12.75">
      <c r="A11" t="s">
        <v>19</v>
      </c>
      <c r="B11" t="s">
        <v>21</v>
      </c>
      <c r="C11" s="9">
        <f t="shared" si="0"/>
        <v>137226.28</v>
      </c>
      <c r="D11" s="9">
        <v>0</v>
      </c>
      <c r="E11" s="9">
        <v>5239.08</v>
      </c>
      <c r="F11" s="9">
        <v>131987.2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 ht="12.75">
      <c r="A12" s="4" t="s">
        <v>22</v>
      </c>
      <c r="C12" s="10">
        <f t="shared" si="0"/>
        <v>422516.923</v>
      </c>
      <c r="D12" s="10">
        <f>+D9+D10+D11</f>
        <v>145824.44799999997</v>
      </c>
      <c r="E12" s="10">
        <f aca="true" t="shared" si="2" ref="E12:M12">+E9+E10+E11</f>
        <v>69183.818</v>
      </c>
      <c r="F12" s="10">
        <f t="shared" si="2"/>
        <v>161166.611</v>
      </c>
      <c r="G12" s="10">
        <f t="shared" si="2"/>
        <v>8950</v>
      </c>
      <c r="H12" s="10">
        <f t="shared" si="2"/>
        <v>16335.607</v>
      </c>
      <c r="I12" s="10">
        <f t="shared" si="2"/>
        <v>0</v>
      </c>
      <c r="J12" s="10">
        <f t="shared" si="2"/>
        <v>1052.093</v>
      </c>
      <c r="K12" s="10">
        <f t="shared" si="2"/>
        <v>13184.928</v>
      </c>
      <c r="L12" s="10">
        <f t="shared" si="2"/>
        <v>1231.544</v>
      </c>
      <c r="M12" s="10">
        <f t="shared" si="2"/>
        <v>5587.874</v>
      </c>
    </row>
    <row r="13" spans="1:13" ht="12.75">
      <c r="A13" t="s">
        <v>23</v>
      </c>
      <c r="B13" t="s">
        <v>24</v>
      </c>
      <c r="C13" s="9">
        <f t="shared" si="0"/>
        <v>8767.725</v>
      </c>
      <c r="D13" s="9">
        <v>2462.914</v>
      </c>
      <c r="E13" s="9">
        <v>3477.917</v>
      </c>
      <c r="F13" s="9">
        <v>72.397</v>
      </c>
      <c r="G13" s="9">
        <v>0</v>
      </c>
      <c r="H13" s="9">
        <v>870.143</v>
      </c>
      <c r="I13" s="9">
        <v>0</v>
      </c>
      <c r="J13" s="9">
        <v>0</v>
      </c>
      <c r="K13" s="9">
        <v>155.85</v>
      </c>
      <c r="L13" s="9">
        <v>1728.504</v>
      </c>
      <c r="M13" s="9">
        <v>0</v>
      </c>
    </row>
    <row r="14" spans="1:13" ht="12.75">
      <c r="A14" t="s">
        <v>23</v>
      </c>
      <c r="B14" t="s">
        <v>17</v>
      </c>
      <c r="C14" s="9">
        <f t="shared" si="0"/>
        <v>65498.714</v>
      </c>
      <c r="D14" s="9">
        <v>27320.632</v>
      </c>
      <c r="E14" s="9">
        <v>10829.891</v>
      </c>
      <c r="F14" s="9">
        <v>15553.821</v>
      </c>
      <c r="G14" s="9">
        <v>0</v>
      </c>
      <c r="H14" s="9">
        <v>5095.027</v>
      </c>
      <c r="I14" s="9">
        <v>0</v>
      </c>
      <c r="J14" s="9">
        <v>0</v>
      </c>
      <c r="K14" s="9">
        <v>5167.874</v>
      </c>
      <c r="L14" s="9">
        <v>975.544</v>
      </c>
      <c r="M14" s="9">
        <v>555.925</v>
      </c>
    </row>
    <row r="15" spans="1:13" ht="12.75">
      <c r="A15" t="s">
        <v>23</v>
      </c>
      <c r="B15" t="s">
        <v>21</v>
      </c>
      <c r="C15" s="9">
        <f t="shared" si="0"/>
        <v>4611.75</v>
      </c>
      <c r="D15" s="9">
        <v>0</v>
      </c>
      <c r="E15" s="9">
        <v>4611.75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12.75">
      <c r="A16" s="4" t="s">
        <v>25</v>
      </c>
      <c r="C16" s="10">
        <f t="shared" si="0"/>
        <v>78878.189</v>
      </c>
      <c r="D16" s="10">
        <f>+D13+D14+D15</f>
        <v>29783.546000000002</v>
      </c>
      <c r="E16" s="10">
        <f aca="true" t="shared" si="3" ref="E16:M16">+E13+E14+E15</f>
        <v>18919.557999999997</v>
      </c>
      <c r="F16" s="10">
        <f t="shared" si="3"/>
        <v>15626.218</v>
      </c>
      <c r="G16" s="10">
        <f t="shared" si="3"/>
        <v>0</v>
      </c>
      <c r="H16" s="10">
        <f t="shared" si="3"/>
        <v>5965.17</v>
      </c>
      <c r="I16" s="10">
        <f t="shared" si="3"/>
        <v>0</v>
      </c>
      <c r="J16" s="10">
        <f t="shared" si="3"/>
        <v>0</v>
      </c>
      <c r="K16" s="10">
        <f t="shared" si="3"/>
        <v>5323.724</v>
      </c>
      <c r="L16" s="10">
        <f t="shared" si="3"/>
        <v>2704.048</v>
      </c>
      <c r="M16" s="10">
        <f t="shared" si="3"/>
        <v>555.925</v>
      </c>
    </row>
    <row r="17" spans="1:13" ht="12.75">
      <c r="A17" t="s">
        <v>26</v>
      </c>
      <c r="B17" t="s">
        <v>27</v>
      </c>
      <c r="C17" s="9">
        <f t="shared" si="0"/>
        <v>37144.862</v>
      </c>
      <c r="D17" s="9">
        <v>8167.696</v>
      </c>
      <c r="E17" s="9">
        <v>2041.111</v>
      </c>
      <c r="F17" s="9">
        <v>12909.179</v>
      </c>
      <c r="G17" s="9">
        <v>0</v>
      </c>
      <c r="H17" s="9">
        <v>1843.123</v>
      </c>
      <c r="I17" s="9">
        <v>0</v>
      </c>
      <c r="J17" s="9">
        <v>0</v>
      </c>
      <c r="K17" s="9">
        <v>1064.492</v>
      </c>
      <c r="L17" s="9">
        <v>11119.261</v>
      </c>
      <c r="M17" s="9">
        <v>0</v>
      </c>
    </row>
    <row r="18" spans="1:13" ht="12.75">
      <c r="A18" t="s">
        <v>26</v>
      </c>
      <c r="B18" t="s">
        <v>17</v>
      </c>
      <c r="C18" s="9">
        <f t="shared" si="0"/>
        <v>101222.947</v>
      </c>
      <c r="D18" s="9">
        <v>47507.13</v>
      </c>
      <c r="E18" s="9">
        <v>25448.068</v>
      </c>
      <c r="F18" s="9">
        <v>11648.11</v>
      </c>
      <c r="G18" s="9">
        <v>0</v>
      </c>
      <c r="H18" s="9">
        <v>5712.801</v>
      </c>
      <c r="I18" s="9">
        <v>0</v>
      </c>
      <c r="J18" s="9">
        <v>797.811</v>
      </c>
      <c r="K18" s="9">
        <v>7612.468</v>
      </c>
      <c r="L18" s="9">
        <v>364.332</v>
      </c>
      <c r="M18" s="9">
        <v>2132.227</v>
      </c>
    </row>
    <row r="19" spans="1:13" ht="12.75">
      <c r="A19" s="4" t="s">
        <v>28</v>
      </c>
      <c r="C19" s="10">
        <f t="shared" si="0"/>
        <v>138367.809</v>
      </c>
      <c r="D19" s="10">
        <f>+D17+D18</f>
        <v>55674.826</v>
      </c>
      <c r="E19" s="10">
        <f aca="true" t="shared" si="4" ref="E19:M19">+E17+E18</f>
        <v>27489.179</v>
      </c>
      <c r="F19" s="10">
        <f t="shared" si="4"/>
        <v>24557.289</v>
      </c>
      <c r="G19" s="10">
        <f t="shared" si="4"/>
        <v>0</v>
      </c>
      <c r="H19" s="10">
        <f t="shared" si="4"/>
        <v>7555.924000000001</v>
      </c>
      <c r="I19" s="10">
        <f t="shared" si="4"/>
        <v>0</v>
      </c>
      <c r="J19" s="10">
        <f t="shared" si="4"/>
        <v>797.811</v>
      </c>
      <c r="K19" s="10">
        <f t="shared" si="4"/>
        <v>8676.96</v>
      </c>
      <c r="L19" s="10">
        <f t="shared" si="4"/>
        <v>11483.593</v>
      </c>
      <c r="M19" s="10">
        <f t="shared" si="4"/>
        <v>2132.227</v>
      </c>
    </row>
    <row r="20" spans="1:13" ht="12.75">
      <c r="A20" t="s">
        <v>29</v>
      </c>
      <c r="B20" t="s">
        <v>17</v>
      </c>
      <c r="C20" s="9">
        <f t="shared" si="0"/>
        <v>29464.519000000004</v>
      </c>
      <c r="D20" s="9">
        <v>17198.83</v>
      </c>
      <c r="E20" s="9">
        <v>5225.093</v>
      </c>
      <c r="F20" s="9">
        <v>93.551</v>
      </c>
      <c r="G20" s="9">
        <v>0</v>
      </c>
      <c r="H20" s="9">
        <v>2056.021</v>
      </c>
      <c r="I20" s="9">
        <v>0</v>
      </c>
      <c r="J20" s="9">
        <v>145.951</v>
      </c>
      <c r="K20" s="9">
        <v>2644.65</v>
      </c>
      <c r="L20" s="9">
        <v>1932.173</v>
      </c>
      <c r="M20" s="9">
        <v>168.25</v>
      </c>
    </row>
    <row r="21" spans="1:13" ht="12.75">
      <c r="A21" s="4" t="s">
        <v>30</v>
      </c>
      <c r="C21" s="10">
        <f t="shared" si="0"/>
        <v>29464.519000000004</v>
      </c>
      <c r="D21" s="10">
        <f>+D20</f>
        <v>17198.83</v>
      </c>
      <c r="E21" s="10">
        <f aca="true" t="shared" si="5" ref="E21:M21">+E20</f>
        <v>5225.093</v>
      </c>
      <c r="F21" s="10">
        <f t="shared" si="5"/>
        <v>93.551</v>
      </c>
      <c r="G21" s="10">
        <f t="shared" si="5"/>
        <v>0</v>
      </c>
      <c r="H21" s="10">
        <f t="shared" si="5"/>
        <v>2056.021</v>
      </c>
      <c r="I21" s="10">
        <f t="shared" si="5"/>
        <v>0</v>
      </c>
      <c r="J21" s="10">
        <f t="shared" si="5"/>
        <v>145.951</v>
      </c>
      <c r="K21" s="10">
        <f t="shared" si="5"/>
        <v>2644.65</v>
      </c>
      <c r="L21" s="10">
        <f t="shared" si="5"/>
        <v>1932.173</v>
      </c>
      <c r="M21" s="10">
        <f t="shared" si="5"/>
        <v>168.25</v>
      </c>
    </row>
    <row r="22" spans="1:13" ht="12.75">
      <c r="A22" t="s">
        <v>31</v>
      </c>
      <c r="B22" t="s">
        <v>17</v>
      </c>
      <c r="C22" s="9">
        <f t="shared" si="0"/>
        <v>15715.363000000001</v>
      </c>
      <c r="D22" s="9">
        <v>8691.98</v>
      </c>
      <c r="E22" s="9">
        <v>2342.597</v>
      </c>
      <c r="F22" s="9">
        <v>378.363</v>
      </c>
      <c r="G22" s="9">
        <v>0</v>
      </c>
      <c r="H22" s="9">
        <v>1101.744</v>
      </c>
      <c r="I22" s="9">
        <v>0</v>
      </c>
      <c r="J22" s="9">
        <v>771.94</v>
      </c>
      <c r="K22" s="9">
        <v>893.109</v>
      </c>
      <c r="L22" s="9">
        <v>1491.683</v>
      </c>
      <c r="M22" s="9">
        <v>43.947</v>
      </c>
    </row>
    <row r="23" spans="1:13" ht="12.75">
      <c r="A23" s="4" t="s">
        <v>32</v>
      </c>
      <c r="C23" s="10">
        <f t="shared" si="0"/>
        <v>15715.363000000001</v>
      </c>
      <c r="D23" s="10">
        <f>+D22</f>
        <v>8691.98</v>
      </c>
      <c r="E23" s="10">
        <f aca="true" t="shared" si="6" ref="E23:M23">+E22</f>
        <v>2342.597</v>
      </c>
      <c r="F23" s="10">
        <f t="shared" si="6"/>
        <v>378.363</v>
      </c>
      <c r="G23" s="10">
        <f t="shared" si="6"/>
        <v>0</v>
      </c>
      <c r="H23" s="10">
        <f t="shared" si="6"/>
        <v>1101.744</v>
      </c>
      <c r="I23" s="10">
        <f t="shared" si="6"/>
        <v>0</v>
      </c>
      <c r="J23" s="10">
        <f t="shared" si="6"/>
        <v>771.94</v>
      </c>
      <c r="K23" s="10">
        <f t="shared" si="6"/>
        <v>893.109</v>
      </c>
      <c r="L23" s="10">
        <f t="shared" si="6"/>
        <v>1491.683</v>
      </c>
      <c r="M23" s="10">
        <f t="shared" si="6"/>
        <v>43.947</v>
      </c>
    </row>
    <row r="24" spans="1:13" ht="12.75">
      <c r="A24" t="s">
        <v>33</v>
      </c>
      <c r="B24" t="s">
        <v>34</v>
      </c>
      <c r="C24" s="9">
        <f t="shared" si="0"/>
        <v>8258.452000000001</v>
      </c>
      <c r="D24" s="9">
        <v>4275.844</v>
      </c>
      <c r="E24" s="9">
        <v>2844</v>
      </c>
      <c r="F24" s="9">
        <v>0</v>
      </c>
      <c r="G24" s="9">
        <v>0</v>
      </c>
      <c r="H24" s="9">
        <v>58.92</v>
      </c>
      <c r="I24" s="9">
        <v>0</v>
      </c>
      <c r="J24" s="9">
        <v>0</v>
      </c>
      <c r="K24" s="9">
        <v>68.261</v>
      </c>
      <c r="L24" s="9">
        <v>1011.427</v>
      </c>
      <c r="M24" s="9">
        <v>0</v>
      </c>
    </row>
    <row r="25" spans="1:13" ht="12.75">
      <c r="A25" t="s">
        <v>33</v>
      </c>
      <c r="B25" t="s">
        <v>35</v>
      </c>
      <c r="C25" s="9">
        <f t="shared" si="0"/>
        <v>318.33700000000005</v>
      </c>
      <c r="D25" s="9">
        <v>0</v>
      </c>
      <c r="E25" s="9">
        <v>4.62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8.968</v>
      </c>
      <c r="L25" s="9">
        <v>304.749</v>
      </c>
      <c r="M25" s="9">
        <v>0</v>
      </c>
    </row>
    <row r="26" spans="1:13" ht="12.75">
      <c r="A26" t="s">
        <v>33</v>
      </c>
      <c r="B26" t="s">
        <v>17</v>
      </c>
      <c r="C26" s="9">
        <f t="shared" si="0"/>
        <v>112523.62</v>
      </c>
      <c r="D26" s="9">
        <v>42080.588</v>
      </c>
      <c r="E26" s="9">
        <v>18459.737</v>
      </c>
      <c r="F26" s="9">
        <v>37703.583</v>
      </c>
      <c r="G26" s="9">
        <v>0</v>
      </c>
      <c r="H26" s="9">
        <v>6335.658</v>
      </c>
      <c r="I26" s="9">
        <v>0</v>
      </c>
      <c r="J26" s="9">
        <v>0</v>
      </c>
      <c r="K26" s="9">
        <v>5767.682</v>
      </c>
      <c r="L26" s="9">
        <v>1494.604</v>
      </c>
      <c r="M26" s="9">
        <v>681.768</v>
      </c>
    </row>
    <row r="27" spans="1:13" ht="12.75">
      <c r="A27" t="s">
        <v>33</v>
      </c>
      <c r="B27" t="s">
        <v>21</v>
      </c>
      <c r="C27" s="9">
        <f t="shared" si="0"/>
        <v>428.04</v>
      </c>
      <c r="D27" s="9">
        <v>0</v>
      </c>
      <c r="E27" s="9">
        <v>428.04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</row>
    <row r="28" spans="1:13" ht="12.75">
      <c r="A28" s="4" t="s">
        <v>36</v>
      </c>
      <c r="C28" s="10">
        <f t="shared" si="0"/>
        <v>121528.44899999998</v>
      </c>
      <c r="D28" s="10">
        <f>+D24+D25+D26+D27</f>
        <v>46356.432</v>
      </c>
      <c r="E28" s="10">
        <f aca="true" t="shared" si="7" ref="E28:M28">+E24+E25+E26+E27</f>
        <v>21736.397</v>
      </c>
      <c r="F28" s="10">
        <f t="shared" si="7"/>
        <v>37703.583</v>
      </c>
      <c r="G28" s="10">
        <f t="shared" si="7"/>
        <v>0</v>
      </c>
      <c r="H28" s="10">
        <f t="shared" si="7"/>
        <v>6394.578</v>
      </c>
      <c r="I28" s="10">
        <f t="shared" si="7"/>
        <v>0</v>
      </c>
      <c r="J28" s="10">
        <f t="shared" si="7"/>
        <v>0</v>
      </c>
      <c r="K28" s="10">
        <f t="shared" si="7"/>
        <v>5844.911</v>
      </c>
      <c r="L28" s="10">
        <f t="shared" si="7"/>
        <v>2810.7799999999997</v>
      </c>
      <c r="M28" s="10">
        <f t="shared" si="7"/>
        <v>681.768</v>
      </c>
    </row>
    <row r="29" spans="1:13" ht="12.75">
      <c r="A29" t="s">
        <v>37</v>
      </c>
      <c r="B29" t="s">
        <v>38</v>
      </c>
      <c r="C29" s="9">
        <f t="shared" si="0"/>
        <v>9623.097</v>
      </c>
      <c r="D29" s="9">
        <v>3036.794</v>
      </c>
      <c r="E29" s="9">
        <v>1377.577</v>
      </c>
      <c r="F29" s="9">
        <v>1711.316</v>
      </c>
      <c r="G29" s="9">
        <v>0</v>
      </c>
      <c r="H29" s="9">
        <v>778.239</v>
      </c>
      <c r="I29" s="9">
        <v>0</v>
      </c>
      <c r="J29" s="9">
        <v>0</v>
      </c>
      <c r="K29" s="9">
        <v>436.804</v>
      </c>
      <c r="L29" s="9">
        <v>2282.367</v>
      </c>
      <c r="M29" s="9">
        <v>0</v>
      </c>
    </row>
    <row r="30" spans="1:13" ht="12.75">
      <c r="A30" t="s">
        <v>37</v>
      </c>
      <c r="B30" t="s">
        <v>39</v>
      </c>
      <c r="C30" s="9">
        <f t="shared" si="0"/>
        <v>214784.08000000002</v>
      </c>
      <c r="D30" s="9">
        <v>81200.468</v>
      </c>
      <c r="E30" s="9">
        <v>25279.045</v>
      </c>
      <c r="F30" s="9">
        <v>90468.481</v>
      </c>
      <c r="G30" s="9">
        <v>2988.171</v>
      </c>
      <c r="H30" s="9">
        <v>8262.317</v>
      </c>
      <c r="I30" s="9">
        <v>0</v>
      </c>
      <c r="J30" s="9">
        <v>0</v>
      </c>
      <c r="K30" s="9">
        <v>3396.972</v>
      </c>
      <c r="L30" s="9">
        <v>3188.626</v>
      </c>
      <c r="M30" s="9">
        <v>0</v>
      </c>
    </row>
    <row r="31" spans="1:13" ht="12.75">
      <c r="A31" t="s">
        <v>37</v>
      </c>
      <c r="B31" t="s">
        <v>17</v>
      </c>
      <c r="C31" s="9">
        <f t="shared" si="0"/>
        <v>49310.256</v>
      </c>
      <c r="D31" s="9">
        <v>15623.04</v>
      </c>
      <c r="E31" s="9">
        <v>12919.854</v>
      </c>
      <c r="F31" s="9">
        <v>13284.377</v>
      </c>
      <c r="G31" s="9">
        <v>0</v>
      </c>
      <c r="H31" s="9">
        <v>2234.96</v>
      </c>
      <c r="I31" s="9">
        <v>0</v>
      </c>
      <c r="J31" s="9">
        <v>220.144</v>
      </c>
      <c r="K31" s="9">
        <v>1627.741</v>
      </c>
      <c r="L31" s="9">
        <v>2874.858</v>
      </c>
      <c r="M31" s="9">
        <v>525.282</v>
      </c>
    </row>
    <row r="32" spans="1:13" ht="12.75">
      <c r="A32" t="s">
        <v>37</v>
      </c>
      <c r="B32" t="s">
        <v>21</v>
      </c>
      <c r="C32" s="9">
        <f t="shared" si="0"/>
        <v>20800.14</v>
      </c>
      <c r="D32" s="9">
        <v>0</v>
      </c>
      <c r="E32" s="9">
        <v>0</v>
      </c>
      <c r="F32" s="9">
        <v>20800.14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</row>
    <row r="33" spans="1:13" ht="12.75">
      <c r="A33" s="4" t="s">
        <v>40</v>
      </c>
      <c r="C33" s="10">
        <f t="shared" si="0"/>
        <v>294517.573</v>
      </c>
      <c r="D33" s="10">
        <f>+D29+D30+D31+D32</f>
        <v>99860.302</v>
      </c>
      <c r="E33" s="10">
        <f aca="true" t="shared" si="8" ref="E33:M33">+E29+E30+E31+E32</f>
        <v>39576.475999999995</v>
      </c>
      <c r="F33" s="10">
        <f t="shared" si="8"/>
        <v>126264.314</v>
      </c>
      <c r="G33" s="10">
        <f t="shared" si="8"/>
        <v>2988.171</v>
      </c>
      <c r="H33" s="10">
        <f t="shared" si="8"/>
        <v>11275.516</v>
      </c>
      <c r="I33" s="10">
        <f t="shared" si="8"/>
        <v>0</v>
      </c>
      <c r="J33" s="10">
        <f t="shared" si="8"/>
        <v>220.144</v>
      </c>
      <c r="K33" s="10">
        <f t="shared" si="8"/>
        <v>5461.517</v>
      </c>
      <c r="L33" s="10">
        <f t="shared" si="8"/>
        <v>8345.851</v>
      </c>
      <c r="M33" s="10">
        <f t="shared" si="8"/>
        <v>525.282</v>
      </c>
    </row>
    <row r="34" spans="1:13" ht="12.75">
      <c r="A34" t="s">
        <v>41</v>
      </c>
      <c r="B34" t="s">
        <v>17</v>
      </c>
      <c r="C34" s="9">
        <f t="shared" si="0"/>
        <v>18738.592999999997</v>
      </c>
      <c r="D34" s="9">
        <v>8282.438</v>
      </c>
      <c r="E34" s="9">
        <v>6059.097</v>
      </c>
      <c r="F34" s="9">
        <v>517.51</v>
      </c>
      <c r="G34" s="9">
        <v>0</v>
      </c>
      <c r="H34" s="9">
        <v>955.541</v>
      </c>
      <c r="I34" s="9">
        <v>0</v>
      </c>
      <c r="J34" s="9">
        <v>19.98</v>
      </c>
      <c r="K34" s="9">
        <v>1460.352</v>
      </c>
      <c r="L34" s="9">
        <v>558.267</v>
      </c>
      <c r="M34" s="9">
        <v>885.408</v>
      </c>
    </row>
    <row r="35" spans="1:13" ht="12.75">
      <c r="A35" t="s">
        <v>41</v>
      </c>
      <c r="B35" t="s">
        <v>21</v>
      </c>
      <c r="C35" s="9">
        <f t="shared" si="0"/>
        <v>4806.72</v>
      </c>
      <c r="D35" s="9">
        <v>0</v>
      </c>
      <c r="E35" s="9">
        <v>0</v>
      </c>
      <c r="F35" s="9">
        <v>4806.72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</row>
    <row r="36" spans="1:13" ht="12.75">
      <c r="A36" s="4" t="s">
        <v>42</v>
      </c>
      <c r="C36" s="10">
        <f t="shared" si="0"/>
        <v>23545.313</v>
      </c>
      <c r="D36" s="10">
        <f>+D34+D35</f>
        <v>8282.438</v>
      </c>
      <c r="E36" s="10">
        <f aca="true" t="shared" si="9" ref="E36:M36">+E34+E35</f>
        <v>6059.097</v>
      </c>
      <c r="F36" s="10">
        <f t="shared" si="9"/>
        <v>5324.2300000000005</v>
      </c>
      <c r="G36" s="10">
        <f t="shared" si="9"/>
        <v>0</v>
      </c>
      <c r="H36" s="10">
        <f t="shared" si="9"/>
        <v>955.541</v>
      </c>
      <c r="I36" s="10">
        <f t="shared" si="9"/>
        <v>0</v>
      </c>
      <c r="J36" s="10">
        <f t="shared" si="9"/>
        <v>19.98</v>
      </c>
      <c r="K36" s="10">
        <f t="shared" si="9"/>
        <v>1460.352</v>
      </c>
      <c r="L36" s="10">
        <f t="shared" si="9"/>
        <v>558.267</v>
      </c>
      <c r="M36" s="10">
        <f t="shared" si="9"/>
        <v>885.408</v>
      </c>
    </row>
    <row r="37" spans="1:13" ht="12.75">
      <c r="A37" t="s">
        <v>43</v>
      </c>
      <c r="B37" t="s">
        <v>44</v>
      </c>
      <c r="C37" s="9">
        <f t="shared" si="0"/>
        <v>42456.17</v>
      </c>
      <c r="D37" s="9">
        <v>21216.814</v>
      </c>
      <c r="E37" s="9">
        <v>6901.918</v>
      </c>
      <c r="F37" s="9">
        <v>3318.313</v>
      </c>
      <c r="G37" s="9">
        <v>2030.859</v>
      </c>
      <c r="H37" s="9">
        <v>1851.838</v>
      </c>
      <c r="I37" s="9">
        <v>0</v>
      </c>
      <c r="J37" s="9">
        <v>0</v>
      </c>
      <c r="K37" s="9">
        <v>1212.655</v>
      </c>
      <c r="L37" s="9">
        <v>5923.773</v>
      </c>
      <c r="M37" s="9">
        <v>0</v>
      </c>
    </row>
    <row r="38" spans="1:13" ht="12.75">
      <c r="A38" t="s">
        <v>43</v>
      </c>
      <c r="B38" t="s">
        <v>17</v>
      </c>
      <c r="C38" s="9">
        <f t="shared" si="0"/>
        <v>44573.363000000005</v>
      </c>
      <c r="D38" s="9">
        <v>22101.765</v>
      </c>
      <c r="E38" s="9">
        <v>11393.509</v>
      </c>
      <c r="F38" s="9">
        <v>2135.419</v>
      </c>
      <c r="G38" s="9">
        <v>0</v>
      </c>
      <c r="H38" s="9">
        <v>2584.883</v>
      </c>
      <c r="I38" s="9">
        <v>0</v>
      </c>
      <c r="J38" s="9">
        <v>0</v>
      </c>
      <c r="K38" s="9">
        <v>4023.337</v>
      </c>
      <c r="L38" s="9">
        <v>1742.4</v>
      </c>
      <c r="M38" s="9">
        <v>592.05</v>
      </c>
    </row>
    <row r="39" spans="1:13" ht="12.75">
      <c r="A39" s="4" t="s">
        <v>45</v>
      </c>
      <c r="C39" s="10">
        <f t="shared" si="0"/>
        <v>87029.533</v>
      </c>
      <c r="D39" s="10">
        <f>+D37+D38</f>
        <v>43318.579</v>
      </c>
      <c r="E39" s="10">
        <f aca="true" t="shared" si="10" ref="E39:M39">+E37+E38</f>
        <v>18295.427</v>
      </c>
      <c r="F39" s="10">
        <f t="shared" si="10"/>
        <v>5453.732</v>
      </c>
      <c r="G39" s="10">
        <f t="shared" si="10"/>
        <v>2030.859</v>
      </c>
      <c r="H39" s="10">
        <f t="shared" si="10"/>
        <v>4436.721</v>
      </c>
      <c r="I39" s="10">
        <f t="shared" si="10"/>
        <v>0</v>
      </c>
      <c r="J39" s="10">
        <f t="shared" si="10"/>
        <v>0</v>
      </c>
      <c r="K39" s="10">
        <f t="shared" si="10"/>
        <v>5235.992</v>
      </c>
      <c r="L39" s="10">
        <f t="shared" si="10"/>
        <v>7666.173000000001</v>
      </c>
      <c r="M39" s="10">
        <f t="shared" si="10"/>
        <v>592.05</v>
      </c>
    </row>
    <row r="40" spans="1:13" ht="12.75">
      <c r="A40" t="s">
        <v>46</v>
      </c>
      <c r="B40" t="s">
        <v>35</v>
      </c>
      <c r="C40" s="9">
        <f t="shared" si="0"/>
        <v>2961.7250000000004</v>
      </c>
      <c r="D40" s="9">
        <v>0</v>
      </c>
      <c r="E40" s="9">
        <v>69.693</v>
      </c>
      <c r="F40" s="9">
        <v>299.988</v>
      </c>
      <c r="G40" s="9">
        <v>212.94</v>
      </c>
      <c r="H40" s="9">
        <v>14.46</v>
      </c>
      <c r="I40" s="9">
        <v>0</v>
      </c>
      <c r="J40" s="9">
        <v>0</v>
      </c>
      <c r="K40" s="9">
        <v>44.931</v>
      </c>
      <c r="L40" s="9">
        <v>2319.713</v>
      </c>
      <c r="M40" s="9">
        <v>0</v>
      </c>
    </row>
    <row r="41" spans="1:13" ht="12.75">
      <c r="A41" t="s">
        <v>46</v>
      </c>
      <c r="B41" t="s">
        <v>17</v>
      </c>
      <c r="C41" s="9">
        <f t="shared" si="0"/>
        <v>52714.69099999999</v>
      </c>
      <c r="D41" s="9">
        <v>24874.722</v>
      </c>
      <c r="E41" s="9">
        <v>11988.85</v>
      </c>
      <c r="F41" s="9">
        <v>6238.293</v>
      </c>
      <c r="G41" s="9">
        <v>0</v>
      </c>
      <c r="H41" s="9">
        <v>3659.507</v>
      </c>
      <c r="I41" s="9">
        <v>0</v>
      </c>
      <c r="J41" s="9">
        <v>1.089</v>
      </c>
      <c r="K41" s="9">
        <v>3803.109</v>
      </c>
      <c r="L41" s="9">
        <v>1458.009</v>
      </c>
      <c r="M41" s="9">
        <v>691.112</v>
      </c>
    </row>
    <row r="42" spans="1:13" ht="12.75">
      <c r="A42" s="4" t="s">
        <v>47</v>
      </c>
      <c r="C42" s="10">
        <f t="shared" si="0"/>
        <v>55676.416000000005</v>
      </c>
      <c r="D42" s="10">
        <f>+D40+D41</f>
        <v>24874.722</v>
      </c>
      <c r="E42" s="10">
        <f aca="true" t="shared" si="11" ref="E42:M42">+E40+E41</f>
        <v>12058.543</v>
      </c>
      <c r="F42" s="10">
        <f t="shared" si="11"/>
        <v>6538.281</v>
      </c>
      <c r="G42" s="10">
        <f t="shared" si="11"/>
        <v>212.94</v>
      </c>
      <c r="H42" s="10">
        <f t="shared" si="11"/>
        <v>3673.967</v>
      </c>
      <c r="I42" s="10">
        <f t="shared" si="11"/>
        <v>0</v>
      </c>
      <c r="J42" s="10">
        <f t="shared" si="11"/>
        <v>1.089</v>
      </c>
      <c r="K42" s="10">
        <f t="shared" si="11"/>
        <v>3848.04</v>
      </c>
      <c r="L42" s="10">
        <f t="shared" si="11"/>
        <v>3777.722</v>
      </c>
      <c r="M42" s="10">
        <f t="shared" si="11"/>
        <v>691.112</v>
      </c>
    </row>
    <row r="43" spans="1:13" ht="12.75">
      <c r="A43" t="s">
        <v>48</v>
      </c>
      <c r="B43" t="s">
        <v>17</v>
      </c>
      <c r="C43" s="9">
        <f t="shared" si="0"/>
        <v>593163.216</v>
      </c>
      <c r="D43" s="9">
        <v>264344.912</v>
      </c>
      <c r="E43" s="9">
        <v>109517.05</v>
      </c>
      <c r="F43" s="9">
        <v>89530.964</v>
      </c>
      <c r="G43" s="9">
        <v>0</v>
      </c>
      <c r="H43" s="9">
        <v>39988.261</v>
      </c>
      <c r="I43" s="9">
        <v>0</v>
      </c>
      <c r="J43" s="9">
        <v>0</v>
      </c>
      <c r="K43" s="9">
        <v>74959.442</v>
      </c>
      <c r="L43" s="9">
        <v>1501.576</v>
      </c>
      <c r="M43" s="9">
        <v>13321.011</v>
      </c>
    </row>
    <row r="44" spans="1:13" ht="12.75">
      <c r="A44" t="s">
        <v>48</v>
      </c>
      <c r="B44" t="s">
        <v>49</v>
      </c>
      <c r="C44" s="9">
        <f t="shared" si="0"/>
        <v>46660.78199999999</v>
      </c>
      <c r="D44" s="9">
        <v>7994.841</v>
      </c>
      <c r="E44" s="9">
        <v>16135.96</v>
      </c>
      <c r="F44" s="9">
        <v>13104.509</v>
      </c>
      <c r="G44" s="9">
        <v>248.352</v>
      </c>
      <c r="H44" s="9">
        <v>853.869</v>
      </c>
      <c r="I44" s="9">
        <v>0</v>
      </c>
      <c r="J44" s="9">
        <v>0</v>
      </c>
      <c r="K44" s="9">
        <v>431.64</v>
      </c>
      <c r="L44" s="9">
        <v>7579.229</v>
      </c>
      <c r="M44" s="9">
        <v>312.382</v>
      </c>
    </row>
    <row r="45" spans="1:13" ht="12.75">
      <c r="A45" t="s">
        <v>48</v>
      </c>
      <c r="B45" t="s">
        <v>24</v>
      </c>
      <c r="C45" s="9">
        <f t="shared" si="0"/>
        <v>26879.451999999997</v>
      </c>
      <c r="D45" s="9">
        <v>8513.756</v>
      </c>
      <c r="E45" s="9">
        <v>5320.806</v>
      </c>
      <c r="F45" s="9">
        <v>3800.988</v>
      </c>
      <c r="G45" s="9">
        <v>0</v>
      </c>
      <c r="H45" s="9">
        <v>1558.836</v>
      </c>
      <c r="I45" s="9">
        <v>0</v>
      </c>
      <c r="J45" s="9">
        <v>0</v>
      </c>
      <c r="K45" s="9">
        <v>916.849</v>
      </c>
      <c r="L45" s="9">
        <v>6768.217</v>
      </c>
      <c r="M45" s="9">
        <v>0</v>
      </c>
    </row>
    <row r="46" spans="1:13" ht="12.75">
      <c r="A46" t="s">
        <v>48</v>
      </c>
      <c r="B46" t="s">
        <v>50</v>
      </c>
      <c r="C46" s="9">
        <f t="shared" si="0"/>
        <v>20298.983999999997</v>
      </c>
      <c r="D46" s="9">
        <v>7904.413</v>
      </c>
      <c r="E46" s="9">
        <v>5488.902</v>
      </c>
      <c r="F46" s="9">
        <v>580.16</v>
      </c>
      <c r="G46" s="9">
        <v>0</v>
      </c>
      <c r="H46" s="9">
        <v>1284.616</v>
      </c>
      <c r="I46" s="9">
        <v>0</v>
      </c>
      <c r="J46" s="9">
        <v>0</v>
      </c>
      <c r="K46" s="9">
        <v>908.055</v>
      </c>
      <c r="L46" s="9">
        <v>4132.838</v>
      </c>
      <c r="M46" s="9">
        <v>0</v>
      </c>
    </row>
    <row r="47" spans="1:13" ht="12.75">
      <c r="A47" t="s">
        <v>48</v>
      </c>
      <c r="B47" t="s">
        <v>51</v>
      </c>
      <c r="C47" s="9">
        <f t="shared" si="0"/>
        <v>18574.522999999997</v>
      </c>
      <c r="D47" s="9">
        <v>6710.025</v>
      </c>
      <c r="E47" s="9">
        <v>5865.308</v>
      </c>
      <c r="F47" s="9">
        <v>320.775</v>
      </c>
      <c r="G47" s="9">
        <v>0</v>
      </c>
      <c r="H47" s="9">
        <v>1825.464</v>
      </c>
      <c r="I47" s="9">
        <v>0</v>
      </c>
      <c r="J47" s="9">
        <v>0</v>
      </c>
      <c r="K47" s="9">
        <v>723.598</v>
      </c>
      <c r="L47" s="9">
        <v>3129.353</v>
      </c>
      <c r="M47" s="9">
        <v>0</v>
      </c>
    </row>
    <row r="48" spans="1:13" ht="12.75">
      <c r="A48" t="s">
        <v>48</v>
      </c>
      <c r="B48" t="s">
        <v>52</v>
      </c>
      <c r="C48" s="9">
        <f t="shared" si="0"/>
        <v>15010.076</v>
      </c>
      <c r="D48" s="9">
        <v>1710.685</v>
      </c>
      <c r="E48" s="9">
        <v>864.489</v>
      </c>
      <c r="F48" s="9">
        <v>6619.905</v>
      </c>
      <c r="G48" s="9">
        <v>0</v>
      </c>
      <c r="H48" s="9">
        <v>973.939</v>
      </c>
      <c r="I48" s="9">
        <v>0</v>
      </c>
      <c r="J48" s="9">
        <v>0</v>
      </c>
      <c r="K48" s="9">
        <v>71.005</v>
      </c>
      <c r="L48" s="9">
        <v>4770.053</v>
      </c>
      <c r="M48" s="9">
        <v>0</v>
      </c>
    </row>
    <row r="49" spans="1:13" ht="12.75">
      <c r="A49" t="s">
        <v>48</v>
      </c>
      <c r="B49" t="s">
        <v>21</v>
      </c>
      <c r="C49" s="9">
        <f t="shared" si="0"/>
        <v>41056.33</v>
      </c>
      <c r="D49" s="9">
        <v>0</v>
      </c>
      <c r="E49" s="9">
        <v>20755.06</v>
      </c>
      <c r="F49" s="9">
        <v>20301.27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</row>
    <row r="50" spans="1:13" ht="12.75">
      <c r="A50" s="4" t="s">
        <v>53</v>
      </c>
      <c r="C50" s="10">
        <f t="shared" si="0"/>
        <v>761643.363</v>
      </c>
      <c r="D50" s="10">
        <f>+D43+D44+D45+D46+D47+D48+D49</f>
        <v>297178.63200000004</v>
      </c>
      <c r="E50" s="10">
        <f aca="true" t="shared" si="12" ref="E50:M50">+E43+E44+E45+E46+E47+E48+E49</f>
        <v>163947.57499999998</v>
      </c>
      <c r="F50" s="10">
        <f t="shared" si="12"/>
        <v>134258.571</v>
      </c>
      <c r="G50" s="10">
        <f t="shared" si="12"/>
        <v>248.352</v>
      </c>
      <c r="H50" s="10">
        <f t="shared" si="12"/>
        <v>46484.985</v>
      </c>
      <c r="I50" s="10">
        <f t="shared" si="12"/>
        <v>0</v>
      </c>
      <c r="J50" s="10">
        <f t="shared" si="12"/>
        <v>0</v>
      </c>
      <c r="K50" s="10">
        <f t="shared" si="12"/>
        <v>78010.58899999999</v>
      </c>
      <c r="L50" s="10">
        <f t="shared" si="12"/>
        <v>27881.266</v>
      </c>
      <c r="M50" s="10">
        <f t="shared" si="12"/>
        <v>13633.393</v>
      </c>
    </row>
    <row r="51" spans="1:13" ht="12.75">
      <c r="A51" t="s">
        <v>54</v>
      </c>
      <c r="B51" t="s">
        <v>17</v>
      </c>
      <c r="C51" s="9">
        <f t="shared" si="0"/>
        <v>53696.967000000004</v>
      </c>
      <c r="D51" s="9">
        <v>13935.344</v>
      </c>
      <c r="E51" s="9">
        <v>7628.297</v>
      </c>
      <c r="F51" s="9">
        <v>8582.749</v>
      </c>
      <c r="G51" s="9">
        <v>0</v>
      </c>
      <c r="H51" s="9">
        <v>2321.519</v>
      </c>
      <c r="I51" s="9">
        <v>0</v>
      </c>
      <c r="J51" s="9">
        <v>16482.619</v>
      </c>
      <c r="K51" s="9">
        <v>1591.851</v>
      </c>
      <c r="L51" s="9">
        <v>2873.447</v>
      </c>
      <c r="M51" s="9">
        <v>281.141</v>
      </c>
    </row>
    <row r="52" spans="1:13" ht="12.75">
      <c r="A52" s="4" t="s">
        <v>55</v>
      </c>
      <c r="C52" s="10">
        <f t="shared" si="0"/>
        <v>53696.967000000004</v>
      </c>
      <c r="D52" s="10">
        <f>+D51</f>
        <v>13935.344</v>
      </c>
      <c r="E52" s="10">
        <f aca="true" t="shared" si="13" ref="E52:M52">+E51</f>
        <v>7628.297</v>
      </c>
      <c r="F52" s="10">
        <f t="shared" si="13"/>
        <v>8582.749</v>
      </c>
      <c r="G52" s="10">
        <f t="shared" si="13"/>
        <v>0</v>
      </c>
      <c r="H52" s="10">
        <f t="shared" si="13"/>
        <v>2321.519</v>
      </c>
      <c r="I52" s="10">
        <f t="shared" si="13"/>
        <v>0</v>
      </c>
      <c r="J52" s="10">
        <f t="shared" si="13"/>
        <v>16482.619</v>
      </c>
      <c r="K52" s="10">
        <f t="shared" si="13"/>
        <v>1591.851</v>
      </c>
      <c r="L52" s="10">
        <f t="shared" si="13"/>
        <v>2873.447</v>
      </c>
      <c r="M52" s="10">
        <f t="shared" si="13"/>
        <v>281.141</v>
      </c>
    </row>
    <row r="53" spans="1:13" ht="12.75">
      <c r="A53" t="s">
        <v>56</v>
      </c>
      <c r="B53" t="s">
        <v>57</v>
      </c>
      <c r="C53" s="9">
        <f t="shared" si="0"/>
        <v>5516.612</v>
      </c>
      <c r="D53" s="9">
        <v>0</v>
      </c>
      <c r="E53" s="9">
        <v>0</v>
      </c>
      <c r="F53" s="9">
        <v>0</v>
      </c>
      <c r="G53" s="9">
        <v>0</v>
      </c>
      <c r="H53" s="9">
        <v>310.573</v>
      </c>
      <c r="I53" s="9">
        <v>0</v>
      </c>
      <c r="J53" s="9">
        <v>0</v>
      </c>
      <c r="K53" s="9">
        <v>0</v>
      </c>
      <c r="L53" s="9">
        <v>5206.039</v>
      </c>
      <c r="M53" s="9">
        <v>0</v>
      </c>
    </row>
    <row r="54" spans="1:13" ht="12.75">
      <c r="A54" t="s">
        <v>56</v>
      </c>
      <c r="B54" t="s">
        <v>35</v>
      </c>
      <c r="C54" s="9">
        <f t="shared" si="0"/>
        <v>3736.452</v>
      </c>
      <c r="D54" s="9">
        <v>2440.309</v>
      </c>
      <c r="E54" s="9">
        <v>662.089</v>
      </c>
      <c r="F54" s="9">
        <v>5.978</v>
      </c>
      <c r="G54" s="9">
        <v>83.516</v>
      </c>
      <c r="H54" s="9">
        <v>419.431</v>
      </c>
      <c r="I54" s="9">
        <v>0</v>
      </c>
      <c r="J54" s="9">
        <v>0</v>
      </c>
      <c r="K54" s="9">
        <v>125.129</v>
      </c>
      <c r="L54" s="9">
        <v>0</v>
      </c>
      <c r="M54" s="9">
        <v>0</v>
      </c>
    </row>
    <row r="55" spans="1:13" ht="12.75">
      <c r="A55" t="s">
        <v>56</v>
      </c>
      <c r="B55" t="s">
        <v>17</v>
      </c>
      <c r="C55" s="9">
        <f t="shared" si="0"/>
        <v>31291.39</v>
      </c>
      <c r="D55" s="9">
        <v>16465.491</v>
      </c>
      <c r="E55" s="9">
        <v>5862.75</v>
      </c>
      <c r="F55" s="9">
        <v>3111.172</v>
      </c>
      <c r="G55" s="9">
        <v>0</v>
      </c>
      <c r="H55" s="9">
        <v>2655.824</v>
      </c>
      <c r="I55" s="9">
        <v>0</v>
      </c>
      <c r="J55" s="9">
        <v>0</v>
      </c>
      <c r="K55" s="9">
        <v>2470.66</v>
      </c>
      <c r="L55" s="9">
        <v>298.76</v>
      </c>
      <c r="M55" s="9">
        <v>426.733</v>
      </c>
    </row>
    <row r="56" spans="1:13" ht="12.75">
      <c r="A56" s="4" t="s">
        <v>58</v>
      </c>
      <c r="C56" s="10">
        <f t="shared" si="0"/>
        <v>40544.454000000005</v>
      </c>
      <c r="D56" s="10">
        <f>+D53+D54+D55</f>
        <v>18905.800000000003</v>
      </c>
      <c r="E56" s="10">
        <f aca="true" t="shared" si="14" ref="E56:M56">+E53+E54+E55</f>
        <v>6524.839</v>
      </c>
      <c r="F56" s="10">
        <f t="shared" si="14"/>
        <v>3117.15</v>
      </c>
      <c r="G56" s="10">
        <f t="shared" si="14"/>
        <v>83.516</v>
      </c>
      <c r="H56" s="10">
        <f t="shared" si="14"/>
        <v>3385.828</v>
      </c>
      <c r="I56" s="10">
        <f t="shared" si="14"/>
        <v>0</v>
      </c>
      <c r="J56" s="10">
        <f t="shared" si="14"/>
        <v>0</v>
      </c>
      <c r="K56" s="10">
        <f t="shared" si="14"/>
        <v>2595.7889999999998</v>
      </c>
      <c r="L56" s="10">
        <f t="shared" si="14"/>
        <v>5504.799</v>
      </c>
      <c r="M56" s="10">
        <f t="shared" si="14"/>
        <v>426.733</v>
      </c>
    </row>
    <row r="57" spans="1:13" ht="12.75">
      <c r="A57" t="s">
        <v>59</v>
      </c>
      <c r="B57" t="s">
        <v>60</v>
      </c>
      <c r="C57" s="9">
        <f t="shared" si="0"/>
        <v>14407.305</v>
      </c>
      <c r="D57" s="9">
        <v>4474.749</v>
      </c>
      <c r="E57" s="9">
        <v>1110.435</v>
      </c>
      <c r="F57" s="9">
        <v>1244.814</v>
      </c>
      <c r="G57" s="9">
        <v>96.961</v>
      </c>
      <c r="H57" s="9">
        <v>1302.941</v>
      </c>
      <c r="I57" s="9">
        <v>0</v>
      </c>
      <c r="J57" s="9">
        <v>1023.689</v>
      </c>
      <c r="K57" s="9">
        <v>231.546</v>
      </c>
      <c r="L57" s="9">
        <v>4922.17</v>
      </c>
      <c r="M57" s="9">
        <v>0</v>
      </c>
    </row>
    <row r="58" spans="1:13" ht="12.75">
      <c r="A58" t="s">
        <v>59</v>
      </c>
      <c r="B58" t="s">
        <v>61</v>
      </c>
      <c r="C58" s="9">
        <f t="shared" si="0"/>
        <v>7146.657</v>
      </c>
      <c r="D58" s="9">
        <v>1359.457</v>
      </c>
      <c r="E58" s="9">
        <v>769.506</v>
      </c>
      <c r="F58" s="9">
        <v>78.965</v>
      </c>
      <c r="G58" s="9">
        <v>0</v>
      </c>
      <c r="H58" s="9">
        <v>285.972</v>
      </c>
      <c r="I58" s="9">
        <v>0</v>
      </c>
      <c r="J58" s="9">
        <v>3856.339</v>
      </c>
      <c r="K58" s="9">
        <v>84.508</v>
      </c>
      <c r="L58" s="9">
        <v>711.91</v>
      </c>
      <c r="M58" s="9">
        <v>0</v>
      </c>
    </row>
    <row r="59" spans="1:13" ht="12.75">
      <c r="A59" t="s">
        <v>59</v>
      </c>
      <c r="B59" t="s">
        <v>62</v>
      </c>
      <c r="C59" s="9">
        <f t="shared" si="0"/>
        <v>21692.834</v>
      </c>
      <c r="D59" s="9">
        <v>1241.057</v>
      </c>
      <c r="E59" s="9">
        <v>4719.398</v>
      </c>
      <c r="F59" s="9">
        <v>4087.598</v>
      </c>
      <c r="G59" s="9">
        <v>0</v>
      </c>
      <c r="H59" s="9">
        <v>309.641</v>
      </c>
      <c r="I59" s="9">
        <v>0</v>
      </c>
      <c r="J59" s="9">
        <v>3732.821</v>
      </c>
      <c r="K59" s="9">
        <v>1280.502</v>
      </c>
      <c r="L59" s="9">
        <v>6321.817</v>
      </c>
      <c r="M59" s="9">
        <v>0</v>
      </c>
    </row>
    <row r="60" spans="1:13" ht="12.75">
      <c r="A60" t="s">
        <v>59</v>
      </c>
      <c r="B60" t="s">
        <v>17</v>
      </c>
      <c r="C60" s="9">
        <f t="shared" si="0"/>
        <v>227883.36299999998</v>
      </c>
      <c r="D60" s="9">
        <v>83776.078</v>
      </c>
      <c r="E60" s="9">
        <v>34378.477</v>
      </c>
      <c r="F60" s="9">
        <v>82032.794</v>
      </c>
      <c r="G60" s="9">
        <v>0</v>
      </c>
      <c r="H60" s="9">
        <v>9979.552</v>
      </c>
      <c r="I60" s="9">
        <v>0</v>
      </c>
      <c r="J60" s="9">
        <v>1071.1</v>
      </c>
      <c r="K60" s="9">
        <v>13874.567</v>
      </c>
      <c r="L60" s="9">
        <v>1019.756</v>
      </c>
      <c r="M60" s="9">
        <v>1751.039</v>
      </c>
    </row>
    <row r="61" spans="1:13" ht="12.75">
      <c r="A61" t="s">
        <v>59</v>
      </c>
      <c r="B61" t="s">
        <v>21</v>
      </c>
      <c r="C61" s="9">
        <f t="shared" si="0"/>
        <v>42180.2</v>
      </c>
      <c r="D61" s="9">
        <v>0</v>
      </c>
      <c r="E61" s="9">
        <v>1164.18</v>
      </c>
      <c r="F61" s="9">
        <v>41016.02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</row>
    <row r="62" spans="1:13" ht="12.75">
      <c r="A62" s="4" t="s">
        <v>63</v>
      </c>
      <c r="C62" s="10">
        <f t="shared" si="0"/>
        <v>313310.359</v>
      </c>
      <c r="D62" s="10">
        <f>+D57+D58+D59+D60+D61</f>
        <v>90851.341</v>
      </c>
      <c r="E62" s="10">
        <f aca="true" t="shared" si="15" ref="E62:M62">+E57+E58+E59+E60+E61</f>
        <v>42141.996</v>
      </c>
      <c r="F62" s="10">
        <f t="shared" si="15"/>
        <v>128460.19099999999</v>
      </c>
      <c r="G62" s="10">
        <f t="shared" si="15"/>
        <v>96.961</v>
      </c>
      <c r="H62" s="10">
        <f t="shared" si="15"/>
        <v>11878.106</v>
      </c>
      <c r="I62" s="10">
        <f t="shared" si="15"/>
        <v>0</v>
      </c>
      <c r="J62" s="10">
        <f t="shared" si="15"/>
        <v>9683.949</v>
      </c>
      <c r="K62" s="10">
        <f t="shared" si="15"/>
        <v>15471.123</v>
      </c>
      <c r="L62" s="10">
        <f t="shared" si="15"/>
        <v>12975.653</v>
      </c>
      <c r="M62" s="10">
        <f t="shared" si="15"/>
        <v>1751.039</v>
      </c>
    </row>
    <row r="63" spans="1:13" ht="12.75">
      <c r="A63" t="s">
        <v>64</v>
      </c>
      <c r="B63" t="s">
        <v>65</v>
      </c>
      <c r="C63" s="9">
        <f t="shared" si="0"/>
        <v>8462.494999999999</v>
      </c>
      <c r="D63" s="9">
        <v>0</v>
      </c>
      <c r="E63" s="9">
        <v>0</v>
      </c>
      <c r="F63" s="9">
        <v>0</v>
      </c>
      <c r="G63" s="9">
        <v>0</v>
      </c>
      <c r="H63" s="9">
        <v>224.385</v>
      </c>
      <c r="I63" s="9">
        <v>0</v>
      </c>
      <c r="J63" s="9">
        <v>0</v>
      </c>
      <c r="K63" s="9">
        <v>241.169</v>
      </c>
      <c r="L63" s="9">
        <v>7996.941</v>
      </c>
      <c r="M63" s="9">
        <v>0</v>
      </c>
    </row>
    <row r="64" spans="1:13" ht="12.75">
      <c r="A64" t="s">
        <v>64</v>
      </c>
      <c r="B64" t="s">
        <v>17</v>
      </c>
      <c r="C64" s="9">
        <f t="shared" si="0"/>
        <v>59082.427</v>
      </c>
      <c r="D64" s="9">
        <v>27388.7</v>
      </c>
      <c r="E64" s="9">
        <v>15269.593</v>
      </c>
      <c r="F64" s="9">
        <v>7295.898</v>
      </c>
      <c r="G64" s="9">
        <v>0</v>
      </c>
      <c r="H64" s="9">
        <v>3198.793</v>
      </c>
      <c r="I64" s="9">
        <v>0</v>
      </c>
      <c r="J64" s="9">
        <v>0</v>
      </c>
      <c r="K64" s="9">
        <v>4468.199</v>
      </c>
      <c r="L64" s="9">
        <v>10.034</v>
      </c>
      <c r="M64" s="9">
        <v>1451.21</v>
      </c>
    </row>
    <row r="65" spans="1:13" ht="12.75">
      <c r="A65" s="4" t="s">
        <v>66</v>
      </c>
      <c r="C65" s="10">
        <f t="shared" si="0"/>
        <v>67544.92200000002</v>
      </c>
      <c r="D65" s="10">
        <f>+D63+D64</f>
        <v>27388.7</v>
      </c>
      <c r="E65" s="10">
        <f aca="true" t="shared" si="16" ref="E65:M65">+E63+E64</f>
        <v>15269.593</v>
      </c>
      <c r="F65" s="10">
        <f t="shared" si="16"/>
        <v>7295.898</v>
      </c>
      <c r="G65" s="10">
        <f t="shared" si="16"/>
        <v>0</v>
      </c>
      <c r="H65" s="10">
        <f t="shared" si="16"/>
        <v>3423.178</v>
      </c>
      <c r="I65" s="10">
        <f t="shared" si="16"/>
        <v>0</v>
      </c>
      <c r="J65" s="10">
        <f t="shared" si="16"/>
        <v>0</v>
      </c>
      <c r="K65" s="10">
        <f t="shared" si="16"/>
        <v>4709.3679999999995</v>
      </c>
      <c r="L65" s="10">
        <f t="shared" si="16"/>
        <v>8006.974999999999</v>
      </c>
      <c r="M65" s="10">
        <f t="shared" si="16"/>
        <v>1451.21</v>
      </c>
    </row>
    <row r="66" spans="1:13" ht="12.75">
      <c r="A66" t="s">
        <v>67</v>
      </c>
      <c r="B66" t="s">
        <v>68</v>
      </c>
      <c r="C66" s="9">
        <f t="shared" si="0"/>
        <v>6825.217</v>
      </c>
      <c r="D66" s="9">
        <v>0</v>
      </c>
      <c r="E66" s="9">
        <v>749.816</v>
      </c>
      <c r="F66" s="9">
        <v>44.352</v>
      </c>
      <c r="G66" s="9">
        <v>0</v>
      </c>
      <c r="H66" s="9">
        <v>4.507</v>
      </c>
      <c r="I66" s="9">
        <v>0</v>
      </c>
      <c r="J66" s="9">
        <v>2909.77</v>
      </c>
      <c r="K66" s="9">
        <v>80.555</v>
      </c>
      <c r="L66" s="9">
        <v>2924.661</v>
      </c>
      <c r="M66" s="9">
        <v>111.556</v>
      </c>
    </row>
    <row r="67" spans="1:13" ht="12.75">
      <c r="A67" t="s">
        <v>67</v>
      </c>
      <c r="B67" t="s">
        <v>24</v>
      </c>
      <c r="C67" s="9">
        <f t="shared" si="0"/>
        <v>3622.6910000000003</v>
      </c>
      <c r="D67" s="9">
        <v>0</v>
      </c>
      <c r="E67" s="9">
        <v>927.795</v>
      </c>
      <c r="F67" s="9">
        <v>386.907</v>
      </c>
      <c r="G67" s="9">
        <v>0</v>
      </c>
      <c r="H67" s="9">
        <v>81.883</v>
      </c>
      <c r="I67" s="9">
        <v>0</v>
      </c>
      <c r="J67" s="9">
        <v>0</v>
      </c>
      <c r="K67" s="9">
        <v>118.045</v>
      </c>
      <c r="L67" s="9">
        <v>2108.061</v>
      </c>
      <c r="M67" s="9">
        <v>0</v>
      </c>
    </row>
    <row r="68" spans="1:13" ht="12.75">
      <c r="A68" t="s">
        <v>67</v>
      </c>
      <c r="B68" t="s">
        <v>17</v>
      </c>
      <c r="C68" s="9">
        <f t="shared" si="0"/>
        <v>68714.75499999999</v>
      </c>
      <c r="D68" s="9">
        <v>32266.868</v>
      </c>
      <c r="E68" s="9">
        <v>13033.482</v>
      </c>
      <c r="F68" s="9">
        <v>10889.736</v>
      </c>
      <c r="G68" s="9">
        <v>0</v>
      </c>
      <c r="H68" s="9">
        <v>3776.513</v>
      </c>
      <c r="I68" s="9">
        <v>0</v>
      </c>
      <c r="J68" s="9">
        <v>2565.51</v>
      </c>
      <c r="K68" s="9">
        <v>4592.324</v>
      </c>
      <c r="L68" s="9">
        <v>1144.364</v>
      </c>
      <c r="M68" s="9">
        <v>445.958</v>
      </c>
    </row>
    <row r="69" spans="1:13" ht="12.75">
      <c r="A69" s="4" t="s">
        <v>69</v>
      </c>
      <c r="C69" s="10">
        <f t="shared" si="0"/>
        <v>79162.66299999999</v>
      </c>
      <c r="D69" s="10">
        <f>+D66+D67+D68</f>
        <v>32266.868</v>
      </c>
      <c r="E69" s="10">
        <f aca="true" t="shared" si="17" ref="E69:M69">+E66+E67+E68</f>
        <v>14711.093</v>
      </c>
      <c r="F69" s="10">
        <f t="shared" si="17"/>
        <v>11320.995</v>
      </c>
      <c r="G69" s="10">
        <f t="shared" si="17"/>
        <v>0</v>
      </c>
      <c r="H69" s="10">
        <f t="shared" si="17"/>
        <v>3862.903</v>
      </c>
      <c r="I69" s="10">
        <f t="shared" si="17"/>
        <v>0</v>
      </c>
      <c r="J69" s="10">
        <f t="shared" si="17"/>
        <v>5475.280000000001</v>
      </c>
      <c r="K69" s="10">
        <f t="shared" si="17"/>
        <v>4790.924</v>
      </c>
      <c r="L69" s="10">
        <f t="shared" si="17"/>
        <v>6177.085999999999</v>
      </c>
      <c r="M69" s="10">
        <f t="shared" si="17"/>
        <v>557.514</v>
      </c>
    </row>
    <row r="70" spans="3:13" ht="12.7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2.75">
      <c r="A71" s="4" t="s">
        <v>70</v>
      </c>
      <c r="C71" s="10">
        <f>+C7+C10+C14+C18+C20+C22+C26+C31+C34+C38+C41+C43+C51+C55+C60+C64+C68</f>
        <v>1730497.6409999996</v>
      </c>
      <c r="D71" s="10">
        <f aca="true" t="shared" si="18" ref="D71:M71">+D7+D10+D14+D18+D20+D22+D26+D31+D34+D38+D41+D43+D51+D55+D60+D64+D68</f>
        <v>717638.2400000001</v>
      </c>
      <c r="E71" s="10">
        <f t="shared" si="18"/>
        <v>334826.123</v>
      </c>
      <c r="F71" s="10">
        <f t="shared" si="18"/>
        <v>361417.486</v>
      </c>
      <c r="G71" s="10">
        <f t="shared" si="18"/>
        <v>0</v>
      </c>
      <c r="H71" s="10">
        <f t="shared" si="18"/>
        <v>99816.07699999999</v>
      </c>
      <c r="I71" s="10">
        <f t="shared" si="18"/>
        <v>0</v>
      </c>
      <c r="J71" s="10">
        <f t="shared" si="18"/>
        <v>24541.606</v>
      </c>
      <c r="K71" s="10">
        <f t="shared" si="18"/>
        <v>143169.95099999997</v>
      </c>
      <c r="L71" s="10">
        <f t="shared" si="18"/>
        <v>22127.059</v>
      </c>
      <c r="M71" s="10">
        <f t="shared" si="18"/>
        <v>26961.099</v>
      </c>
    </row>
    <row r="72" spans="1:13" ht="12.75">
      <c r="A72" s="4" t="s">
        <v>71</v>
      </c>
      <c r="C72" s="10">
        <f>+C9+C13+C17+C24+C25+C29+C30+C37+C40+C44+C45+C46+C47+C48+C53+C54+C57+C58+C59+C63+C66+C67</f>
        <v>789875.5520000003</v>
      </c>
      <c r="D72" s="10">
        <f aca="true" t="shared" si="19" ref="D72:M72">+D9+D13+D17+D24+D25+D29+D30+D37+D40+D44+D45+D46+D47+D48+D53+D54+D57+D58+D59+D63+D66+D67</f>
        <v>303270.22</v>
      </c>
      <c r="E72" s="10">
        <f t="shared" si="19"/>
        <v>144115.69199999998</v>
      </c>
      <c r="F72" s="10">
        <f t="shared" si="19"/>
        <v>163344.42000000004</v>
      </c>
      <c r="G72" s="10">
        <f t="shared" si="19"/>
        <v>14610.799</v>
      </c>
      <c r="H72" s="10">
        <f t="shared" si="19"/>
        <v>38452.76899999999</v>
      </c>
      <c r="I72" s="10">
        <f t="shared" si="19"/>
        <v>0</v>
      </c>
      <c r="J72" s="10">
        <f t="shared" si="19"/>
        <v>11522.619</v>
      </c>
      <c r="K72" s="10">
        <f t="shared" si="19"/>
        <v>24333.004</v>
      </c>
      <c r="L72" s="10">
        <f t="shared" si="19"/>
        <v>84449.70900000002</v>
      </c>
      <c r="M72" s="10">
        <f t="shared" si="19"/>
        <v>5776.319999999999</v>
      </c>
    </row>
    <row r="73" spans="1:13" ht="12.75">
      <c r="A73" s="4" t="s">
        <v>72</v>
      </c>
      <c r="C73" s="10">
        <f>+C11+C15+C27+C32+C35+C49+C61</f>
        <v>251109.46000000002</v>
      </c>
      <c r="D73" s="10">
        <f aca="true" t="shared" si="20" ref="D73:M73">+D11+D15+D27+D32+D35+D49+D61</f>
        <v>0</v>
      </c>
      <c r="E73" s="10">
        <f t="shared" si="20"/>
        <v>32198.11</v>
      </c>
      <c r="F73" s="10">
        <f t="shared" si="20"/>
        <v>218911.35</v>
      </c>
      <c r="G73" s="10">
        <f t="shared" si="20"/>
        <v>0</v>
      </c>
      <c r="H73" s="10">
        <f t="shared" si="20"/>
        <v>0</v>
      </c>
      <c r="I73" s="10">
        <f t="shared" si="20"/>
        <v>0</v>
      </c>
      <c r="J73" s="10">
        <f t="shared" si="20"/>
        <v>0</v>
      </c>
      <c r="K73" s="10">
        <f t="shared" si="20"/>
        <v>0</v>
      </c>
      <c r="L73" s="10">
        <f t="shared" si="20"/>
        <v>0</v>
      </c>
      <c r="M73" s="10">
        <f t="shared" si="20"/>
        <v>0</v>
      </c>
    </row>
    <row r="74" spans="1:13" ht="12.75">
      <c r="A74" s="4" t="s">
        <v>73</v>
      </c>
      <c r="C74" s="10">
        <f>+C8+C12+C16+C19+C21+C23+C28+C33+C36+C39+C42+C50+C52+C56+C62+C65+C69</f>
        <v>2771482.6530000004</v>
      </c>
      <c r="D74" s="10">
        <f aca="true" t="shared" si="21" ref="D74:M74">+D8+D12+D16+D19+D21+D23+D28+D33+D36+D39+D42+D50+D52+D56+D62+D65+D69</f>
        <v>1020908.46</v>
      </c>
      <c r="E74" s="10">
        <f t="shared" si="21"/>
        <v>511139.92499999993</v>
      </c>
      <c r="F74" s="10">
        <f t="shared" si="21"/>
        <v>743673.256</v>
      </c>
      <c r="G74" s="10">
        <f t="shared" si="21"/>
        <v>14610.799</v>
      </c>
      <c r="H74" s="10">
        <f t="shared" si="21"/>
        <v>138268.84599999996</v>
      </c>
      <c r="I74" s="10">
        <f t="shared" si="21"/>
        <v>0</v>
      </c>
      <c r="J74" s="10">
        <f t="shared" si="21"/>
        <v>36064.225</v>
      </c>
      <c r="K74" s="10">
        <f t="shared" si="21"/>
        <v>167502.95499999996</v>
      </c>
      <c r="L74" s="10">
        <f t="shared" si="21"/>
        <v>106576.76800000001</v>
      </c>
      <c r="M74" s="10">
        <f t="shared" si="21"/>
        <v>32737.418999999998</v>
      </c>
    </row>
    <row r="75" spans="3:13" ht="12.75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 topLeftCell="A44">
      <selection activeCell="B71" sqref="B71"/>
    </sheetView>
  </sheetViews>
  <sheetFormatPr defaultColWidth="11.421875" defaultRowHeight="12.75"/>
  <cols>
    <col min="1" max="1" width="22.421875" style="0" customWidth="1"/>
    <col min="2" max="2" width="33.7109375" style="0" customWidth="1"/>
    <col min="9" max="9" width="10.421875" style="0" customWidth="1"/>
    <col min="10" max="10" width="8.8515625" style="0" customWidth="1"/>
    <col min="11" max="11" width="9.140625" style="0" customWidth="1"/>
    <col min="12" max="12" width="11.00390625" style="0" customWidth="1"/>
    <col min="13" max="13" width="9.8515625" style="0" customWidth="1"/>
  </cols>
  <sheetData>
    <row r="1" ht="12.75">
      <c r="A1" s="4" t="s">
        <v>75</v>
      </c>
    </row>
    <row r="2" ht="12.75">
      <c r="A2" s="4" t="s">
        <v>0</v>
      </c>
    </row>
    <row r="3" ht="12.75">
      <c r="A3" s="4"/>
    </row>
    <row r="4" ht="12.75">
      <c r="A4" s="4" t="s">
        <v>74</v>
      </c>
    </row>
    <row r="6" spans="1:13" ht="12.75">
      <c r="A6" s="4" t="s">
        <v>3</v>
      </c>
      <c r="B6" s="4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</row>
    <row r="7" spans="1:13" ht="12.75">
      <c r="A7" t="s">
        <v>16</v>
      </c>
      <c r="B7" t="s">
        <v>17</v>
      </c>
      <c r="C7" s="9">
        <f>SUM(D7:M7)</f>
        <v>26483</v>
      </c>
      <c r="D7" s="9">
        <v>21925</v>
      </c>
      <c r="E7" s="9">
        <v>3502</v>
      </c>
      <c r="F7" s="9">
        <v>35</v>
      </c>
      <c r="G7" s="9">
        <v>0</v>
      </c>
      <c r="H7" s="9">
        <v>15</v>
      </c>
      <c r="I7" s="9">
        <v>0</v>
      </c>
      <c r="J7" s="9">
        <v>34</v>
      </c>
      <c r="K7" s="9">
        <v>475</v>
      </c>
      <c r="L7" s="9">
        <v>390</v>
      </c>
      <c r="M7" s="9">
        <v>107</v>
      </c>
    </row>
    <row r="8" spans="1:13" ht="12.75">
      <c r="A8" s="4" t="s">
        <v>18</v>
      </c>
      <c r="C8" s="10">
        <f aca="true" t="shared" si="0" ref="C8:C69">SUM(D8:M8)</f>
        <v>26483</v>
      </c>
      <c r="D8" s="10">
        <f>+D7</f>
        <v>21925</v>
      </c>
      <c r="E8" s="10">
        <f aca="true" t="shared" si="1" ref="E8:M8">+E7</f>
        <v>3502</v>
      </c>
      <c r="F8" s="10">
        <f t="shared" si="1"/>
        <v>35</v>
      </c>
      <c r="G8" s="10">
        <f t="shared" si="1"/>
        <v>0</v>
      </c>
      <c r="H8" s="10">
        <f t="shared" si="1"/>
        <v>15</v>
      </c>
      <c r="I8" s="10">
        <f t="shared" si="1"/>
        <v>0</v>
      </c>
      <c r="J8" s="10">
        <f t="shared" si="1"/>
        <v>34</v>
      </c>
      <c r="K8" s="10">
        <f t="shared" si="1"/>
        <v>475</v>
      </c>
      <c r="L8" s="10">
        <f t="shared" si="1"/>
        <v>390</v>
      </c>
      <c r="M8" s="10">
        <f t="shared" si="1"/>
        <v>107</v>
      </c>
    </row>
    <row r="9" spans="1:13" ht="12.75">
      <c r="A9" t="s">
        <v>19</v>
      </c>
      <c r="B9" t="s">
        <v>20</v>
      </c>
      <c r="C9" s="9">
        <f t="shared" si="0"/>
        <v>49036</v>
      </c>
      <c r="D9" s="9">
        <v>43538</v>
      </c>
      <c r="E9" s="9">
        <v>4425</v>
      </c>
      <c r="F9" s="9">
        <v>60</v>
      </c>
      <c r="G9" s="9">
        <v>1</v>
      </c>
      <c r="H9" s="9">
        <v>1</v>
      </c>
      <c r="I9" s="9">
        <v>0</v>
      </c>
      <c r="J9" s="9">
        <v>0</v>
      </c>
      <c r="K9" s="9">
        <v>473</v>
      </c>
      <c r="L9" s="9">
        <v>0</v>
      </c>
      <c r="M9" s="9">
        <v>538</v>
      </c>
    </row>
    <row r="10" spans="1:13" ht="12.75">
      <c r="A10" t="s">
        <v>19</v>
      </c>
      <c r="B10" t="s">
        <v>17</v>
      </c>
      <c r="C10" s="9">
        <f t="shared" si="0"/>
        <v>2582</v>
      </c>
      <c r="D10" s="9">
        <v>1885</v>
      </c>
      <c r="E10" s="9">
        <v>199</v>
      </c>
      <c r="F10" s="9">
        <v>9</v>
      </c>
      <c r="G10" s="9">
        <v>0</v>
      </c>
      <c r="H10" s="9">
        <v>9</v>
      </c>
      <c r="I10" s="9">
        <v>0</v>
      </c>
      <c r="J10" s="9">
        <v>31</v>
      </c>
      <c r="K10" s="9">
        <v>91</v>
      </c>
      <c r="L10" s="9">
        <v>345</v>
      </c>
      <c r="M10" s="9">
        <v>13</v>
      </c>
    </row>
    <row r="11" spans="1:13" ht="12.75">
      <c r="A11" t="s">
        <v>19</v>
      </c>
      <c r="B11" t="s">
        <v>21</v>
      </c>
      <c r="C11" s="9">
        <f t="shared" si="0"/>
        <v>5</v>
      </c>
      <c r="D11" s="9">
        <v>0</v>
      </c>
      <c r="E11" s="9">
        <v>4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 ht="12.75">
      <c r="A12" s="4" t="s">
        <v>22</v>
      </c>
      <c r="C12" s="10">
        <f t="shared" si="0"/>
        <v>51623</v>
      </c>
      <c r="D12" s="10">
        <f>+D9+D10+D11</f>
        <v>45423</v>
      </c>
      <c r="E12" s="10">
        <f aca="true" t="shared" si="2" ref="E12:M12">+E9+E10+E11</f>
        <v>4628</v>
      </c>
      <c r="F12" s="10">
        <f t="shared" si="2"/>
        <v>70</v>
      </c>
      <c r="G12" s="10">
        <f t="shared" si="2"/>
        <v>1</v>
      </c>
      <c r="H12" s="10">
        <f t="shared" si="2"/>
        <v>10</v>
      </c>
      <c r="I12" s="10">
        <f t="shared" si="2"/>
        <v>0</v>
      </c>
      <c r="J12" s="10">
        <f t="shared" si="2"/>
        <v>31</v>
      </c>
      <c r="K12" s="10">
        <f t="shared" si="2"/>
        <v>564</v>
      </c>
      <c r="L12" s="10">
        <f t="shared" si="2"/>
        <v>345</v>
      </c>
      <c r="M12" s="10">
        <f t="shared" si="2"/>
        <v>551</v>
      </c>
    </row>
    <row r="13" spans="1:13" ht="12.75">
      <c r="A13" t="s">
        <v>23</v>
      </c>
      <c r="B13" t="s">
        <v>24</v>
      </c>
      <c r="C13" s="9">
        <f t="shared" si="0"/>
        <v>1816</v>
      </c>
      <c r="D13" s="9">
        <v>973</v>
      </c>
      <c r="E13" s="9">
        <v>182</v>
      </c>
      <c r="F13" s="9">
        <v>7</v>
      </c>
      <c r="G13" s="9">
        <v>0</v>
      </c>
      <c r="H13" s="9">
        <v>2</v>
      </c>
      <c r="I13" s="9">
        <v>0</v>
      </c>
      <c r="J13" s="9">
        <v>0</v>
      </c>
      <c r="K13" s="9">
        <v>51</v>
      </c>
      <c r="L13" s="9">
        <v>601</v>
      </c>
      <c r="M13" s="9">
        <v>0</v>
      </c>
    </row>
    <row r="14" spans="1:13" ht="12.75">
      <c r="A14" t="s">
        <v>23</v>
      </c>
      <c r="B14" t="s">
        <v>17</v>
      </c>
      <c r="C14" s="9">
        <f t="shared" si="0"/>
        <v>12838</v>
      </c>
      <c r="D14" s="9">
        <v>10862</v>
      </c>
      <c r="E14" s="9">
        <v>1316</v>
      </c>
      <c r="F14" s="9">
        <v>49</v>
      </c>
      <c r="G14" s="9">
        <v>0</v>
      </c>
      <c r="H14" s="9">
        <v>16</v>
      </c>
      <c r="I14" s="9">
        <v>0</v>
      </c>
      <c r="J14" s="9">
        <v>0</v>
      </c>
      <c r="K14" s="9">
        <v>297</v>
      </c>
      <c r="L14" s="9">
        <v>275</v>
      </c>
      <c r="M14" s="9">
        <v>23</v>
      </c>
    </row>
    <row r="15" spans="1:13" ht="12.75">
      <c r="A15" t="s">
        <v>23</v>
      </c>
      <c r="B15" t="s">
        <v>21</v>
      </c>
      <c r="C15" s="9">
        <f t="shared" si="0"/>
        <v>3</v>
      </c>
      <c r="D15" s="9">
        <v>0</v>
      </c>
      <c r="E15" s="9">
        <v>3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12.75">
      <c r="A16" s="4" t="s">
        <v>25</v>
      </c>
      <c r="C16" s="10">
        <f t="shared" si="0"/>
        <v>14657</v>
      </c>
      <c r="D16" s="10">
        <f>+D13+D14+D15</f>
        <v>11835</v>
      </c>
      <c r="E16" s="10">
        <f aca="true" t="shared" si="3" ref="E16:M16">+E13+E14+E15</f>
        <v>1501</v>
      </c>
      <c r="F16" s="10">
        <f t="shared" si="3"/>
        <v>56</v>
      </c>
      <c r="G16" s="10">
        <f t="shared" si="3"/>
        <v>0</v>
      </c>
      <c r="H16" s="10">
        <f t="shared" si="3"/>
        <v>18</v>
      </c>
      <c r="I16" s="10">
        <f t="shared" si="3"/>
        <v>0</v>
      </c>
      <c r="J16" s="10">
        <f t="shared" si="3"/>
        <v>0</v>
      </c>
      <c r="K16" s="10">
        <f t="shared" si="3"/>
        <v>348</v>
      </c>
      <c r="L16" s="10">
        <f t="shared" si="3"/>
        <v>876</v>
      </c>
      <c r="M16" s="10">
        <f t="shared" si="3"/>
        <v>23</v>
      </c>
    </row>
    <row r="17" spans="1:13" ht="12.75">
      <c r="A17" t="s">
        <v>26</v>
      </c>
      <c r="B17" t="s">
        <v>27</v>
      </c>
      <c r="C17" s="9">
        <f t="shared" si="0"/>
        <v>5746</v>
      </c>
      <c r="D17" s="9">
        <v>2974</v>
      </c>
      <c r="E17" s="9">
        <v>240</v>
      </c>
      <c r="F17" s="9">
        <v>150</v>
      </c>
      <c r="G17" s="9">
        <v>0</v>
      </c>
      <c r="H17" s="9">
        <v>2</v>
      </c>
      <c r="I17" s="9">
        <v>0</v>
      </c>
      <c r="J17" s="9">
        <v>0</v>
      </c>
      <c r="K17" s="9">
        <v>150</v>
      </c>
      <c r="L17" s="9">
        <v>2230</v>
      </c>
      <c r="M17" s="9">
        <v>0</v>
      </c>
    </row>
    <row r="18" spans="1:13" ht="12.75">
      <c r="A18" t="s">
        <v>26</v>
      </c>
      <c r="B18" t="s">
        <v>17</v>
      </c>
      <c r="C18" s="9">
        <f t="shared" si="0"/>
        <v>17558</v>
      </c>
      <c r="D18" s="9">
        <v>14667</v>
      </c>
      <c r="E18" s="9">
        <v>2319</v>
      </c>
      <c r="F18" s="9">
        <v>38</v>
      </c>
      <c r="G18" s="9">
        <v>0</v>
      </c>
      <c r="H18" s="9">
        <v>5</v>
      </c>
      <c r="I18" s="9">
        <v>0</v>
      </c>
      <c r="J18" s="9">
        <v>11</v>
      </c>
      <c r="K18" s="9">
        <v>340</v>
      </c>
      <c r="L18" s="9">
        <v>80</v>
      </c>
      <c r="M18" s="9">
        <v>98</v>
      </c>
    </row>
    <row r="19" spans="1:13" ht="12.75">
      <c r="A19" s="4" t="s">
        <v>28</v>
      </c>
      <c r="C19" s="10">
        <f t="shared" si="0"/>
        <v>23304</v>
      </c>
      <c r="D19" s="10">
        <f>+D17+D18</f>
        <v>17641</v>
      </c>
      <c r="E19" s="10">
        <f aca="true" t="shared" si="4" ref="E19:M19">+E17+E18</f>
        <v>2559</v>
      </c>
      <c r="F19" s="10">
        <f t="shared" si="4"/>
        <v>188</v>
      </c>
      <c r="G19" s="10">
        <f t="shared" si="4"/>
        <v>0</v>
      </c>
      <c r="H19" s="10">
        <f t="shared" si="4"/>
        <v>7</v>
      </c>
      <c r="I19" s="10">
        <f t="shared" si="4"/>
        <v>0</v>
      </c>
      <c r="J19" s="10">
        <f t="shared" si="4"/>
        <v>11</v>
      </c>
      <c r="K19" s="10">
        <f t="shared" si="4"/>
        <v>490</v>
      </c>
      <c r="L19" s="10">
        <f t="shared" si="4"/>
        <v>2310</v>
      </c>
      <c r="M19" s="10">
        <f t="shared" si="4"/>
        <v>98</v>
      </c>
    </row>
    <row r="20" spans="1:13" ht="12.75">
      <c r="A20" t="s">
        <v>29</v>
      </c>
      <c r="B20" t="s">
        <v>17</v>
      </c>
      <c r="C20" s="9">
        <f t="shared" si="0"/>
        <v>8308</v>
      </c>
      <c r="D20" s="9">
        <v>6552</v>
      </c>
      <c r="E20" s="9">
        <v>820</v>
      </c>
      <c r="F20" s="9">
        <v>1</v>
      </c>
      <c r="G20" s="9">
        <v>0</v>
      </c>
      <c r="H20" s="9">
        <v>9</v>
      </c>
      <c r="I20" s="9">
        <v>0</v>
      </c>
      <c r="J20" s="9">
        <v>4</v>
      </c>
      <c r="K20" s="9">
        <v>232</v>
      </c>
      <c r="L20" s="9">
        <v>677</v>
      </c>
      <c r="M20" s="9">
        <v>13</v>
      </c>
    </row>
    <row r="21" spans="1:13" ht="12.75">
      <c r="A21" s="4" t="s">
        <v>30</v>
      </c>
      <c r="C21" s="10">
        <f t="shared" si="0"/>
        <v>8308</v>
      </c>
      <c r="D21" s="10">
        <f>+D20</f>
        <v>6552</v>
      </c>
      <c r="E21" s="10">
        <f aca="true" t="shared" si="5" ref="E21:M21">+E20</f>
        <v>820</v>
      </c>
      <c r="F21" s="10">
        <f t="shared" si="5"/>
        <v>1</v>
      </c>
      <c r="G21" s="10">
        <f t="shared" si="5"/>
        <v>0</v>
      </c>
      <c r="H21" s="10">
        <f t="shared" si="5"/>
        <v>9</v>
      </c>
      <c r="I21" s="10">
        <f t="shared" si="5"/>
        <v>0</v>
      </c>
      <c r="J21" s="10">
        <f t="shared" si="5"/>
        <v>4</v>
      </c>
      <c r="K21" s="10">
        <f t="shared" si="5"/>
        <v>232</v>
      </c>
      <c r="L21" s="10">
        <f t="shared" si="5"/>
        <v>677</v>
      </c>
      <c r="M21" s="10">
        <f t="shared" si="5"/>
        <v>13</v>
      </c>
    </row>
    <row r="22" spans="1:13" ht="12.75">
      <c r="A22" t="s">
        <v>31</v>
      </c>
      <c r="B22" t="s">
        <v>17</v>
      </c>
      <c r="C22" s="9">
        <f t="shared" si="0"/>
        <v>4154</v>
      </c>
      <c r="D22" s="9">
        <v>3159</v>
      </c>
      <c r="E22" s="9">
        <v>270</v>
      </c>
      <c r="F22" s="9">
        <v>5</v>
      </c>
      <c r="G22" s="9">
        <v>0</v>
      </c>
      <c r="H22" s="9">
        <v>5</v>
      </c>
      <c r="I22" s="9">
        <v>0</v>
      </c>
      <c r="J22" s="9">
        <v>29</v>
      </c>
      <c r="K22" s="9">
        <v>135</v>
      </c>
      <c r="L22" s="9">
        <v>545</v>
      </c>
      <c r="M22" s="9">
        <v>6</v>
      </c>
    </row>
    <row r="23" spans="1:13" ht="12.75">
      <c r="A23" s="4" t="s">
        <v>32</v>
      </c>
      <c r="C23" s="10">
        <f t="shared" si="0"/>
        <v>4154</v>
      </c>
      <c r="D23" s="10">
        <f>+D22</f>
        <v>3159</v>
      </c>
      <c r="E23" s="10">
        <f aca="true" t="shared" si="6" ref="E23:M23">+E22</f>
        <v>270</v>
      </c>
      <c r="F23" s="10">
        <f t="shared" si="6"/>
        <v>5</v>
      </c>
      <c r="G23" s="10">
        <f t="shared" si="6"/>
        <v>0</v>
      </c>
      <c r="H23" s="10">
        <f t="shared" si="6"/>
        <v>5</v>
      </c>
      <c r="I23" s="10">
        <f t="shared" si="6"/>
        <v>0</v>
      </c>
      <c r="J23" s="10">
        <f t="shared" si="6"/>
        <v>29</v>
      </c>
      <c r="K23" s="10">
        <f t="shared" si="6"/>
        <v>135</v>
      </c>
      <c r="L23" s="10">
        <f t="shared" si="6"/>
        <v>545</v>
      </c>
      <c r="M23" s="10">
        <f t="shared" si="6"/>
        <v>6</v>
      </c>
    </row>
    <row r="24" spans="1:13" ht="12.75">
      <c r="A24" t="s">
        <v>33</v>
      </c>
      <c r="B24" t="s">
        <v>34</v>
      </c>
      <c r="C24" s="9">
        <f t="shared" si="0"/>
        <v>586</v>
      </c>
      <c r="D24" s="9">
        <v>156</v>
      </c>
      <c r="E24" s="9">
        <v>1</v>
      </c>
      <c r="F24" s="9">
        <v>0</v>
      </c>
      <c r="G24" s="9">
        <v>0</v>
      </c>
      <c r="H24" s="9">
        <v>1</v>
      </c>
      <c r="I24" s="9">
        <v>0</v>
      </c>
      <c r="J24" s="9">
        <v>0</v>
      </c>
      <c r="K24" s="9">
        <v>20</v>
      </c>
      <c r="L24" s="9">
        <v>408</v>
      </c>
      <c r="M24" s="9">
        <v>0</v>
      </c>
    </row>
    <row r="25" spans="1:13" ht="12.75">
      <c r="A25" t="s">
        <v>33</v>
      </c>
      <c r="B25" t="s">
        <v>35</v>
      </c>
      <c r="C25" s="9">
        <f t="shared" si="0"/>
        <v>99</v>
      </c>
      <c r="D25" s="9">
        <v>0</v>
      </c>
      <c r="E25" s="9">
        <v>3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4</v>
      </c>
      <c r="L25" s="9">
        <v>92</v>
      </c>
      <c r="M25" s="9">
        <v>0</v>
      </c>
    </row>
    <row r="26" spans="1:13" ht="12.75">
      <c r="A26" t="s">
        <v>33</v>
      </c>
      <c r="B26" t="s">
        <v>17</v>
      </c>
      <c r="C26" s="9">
        <f t="shared" si="0"/>
        <v>19121</v>
      </c>
      <c r="D26" s="9">
        <v>16037</v>
      </c>
      <c r="E26" s="9">
        <v>2413</v>
      </c>
      <c r="F26" s="9">
        <v>16</v>
      </c>
      <c r="G26" s="9">
        <v>0</v>
      </c>
      <c r="H26" s="9">
        <v>4</v>
      </c>
      <c r="I26" s="9">
        <v>0</v>
      </c>
      <c r="J26" s="9">
        <v>0</v>
      </c>
      <c r="K26" s="9">
        <v>311</v>
      </c>
      <c r="L26" s="9">
        <v>330</v>
      </c>
      <c r="M26" s="9">
        <v>10</v>
      </c>
    </row>
    <row r="27" spans="1:13" ht="12.75">
      <c r="A27" t="s">
        <v>33</v>
      </c>
      <c r="B27" t="s">
        <v>21</v>
      </c>
      <c r="C27" s="9">
        <f t="shared" si="0"/>
        <v>1</v>
      </c>
      <c r="D27" s="9">
        <v>0</v>
      </c>
      <c r="E27" s="9">
        <v>1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</row>
    <row r="28" spans="1:13" ht="12.75">
      <c r="A28" s="4" t="s">
        <v>36</v>
      </c>
      <c r="C28" s="10">
        <f t="shared" si="0"/>
        <v>19807</v>
      </c>
      <c r="D28" s="10">
        <f>+D24+D25+D26+D27</f>
        <v>16193</v>
      </c>
      <c r="E28" s="10">
        <f aca="true" t="shared" si="7" ref="E28:M28">+E24+E25+E26+E27</f>
        <v>2418</v>
      </c>
      <c r="F28" s="10">
        <f t="shared" si="7"/>
        <v>16</v>
      </c>
      <c r="G28" s="10">
        <f t="shared" si="7"/>
        <v>0</v>
      </c>
      <c r="H28" s="10">
        <f t="shared" si="7"/>
        <v>5</v>
      </c>
      <c r="I28" s="10">
        <f t="shared" si="7"/>
        <v>0</v>
      </c>
      <c r="J28" s="10">
        <f t="shared" si="7"/>
        <v>0</v>
      </c>
      <c r="K28" s="10">
        <f t="shared" si="7"/>
        <v>335</v>
      </c>
      <c r="L28" s="10">
        <f t="shared" si="7"/>
        <v>830</v>
      </c>
      <c r="M28" s="10">
        <f t="shared" si="7"/>
        <v>10</v>
      </c>
    </row>
    <row r="29" spans="1:13" ht="12.75">
      <c r="A29" t="s">
        <v>37</v>
      </c>
      <c r="B29" t="s">
        <v>38</v>
      </c>
      <c r="C29" s="9">
        <f t="shared" si="0"/>
        <v>2135</v>
      </c>
      <c r="D29" s="9">
        <v>1343</v>
      </c>
      <c r="E29" s="9">
        <v>248</v>
      </c>
      <c r="F29" s="9">
        <v>33</v>
      </c>
      <c r="G29" s="9">
        <v>0</v>
      </c>
      <c r="H29" s="9">
        <v>1</v>
      </c>
      <c r="I29" s="9">
        <v>0</v>
      </c>
      <c r="J29" s="9">
        <v>0</v>
      </c>
      <c r="K29" s="9">
        <v>88</v>
      </c>
      <c r="L29" s="9">
        <v>422</v>
      </c>
      <c r="M29" s="9">
        <v>0</v>
      </c>
    </row>
    <row r="30" spans="1:13" ht="12.75">
      <c r="A30" t="s">
        <v>37</v>
      </c>
      <c r="B30" t="s">
        <v>39</v>
      </c>
      <c r="C30" s="9">
        <f t="shared" si="0"/>
        <v>35049</v>
      </c>
      <c r="D30" s="9">
        <v>30898</v>
      </c>
      <c r="E30" s="9">
        <v>3188</v>
      </c>
      <c r="F30" s="9">
        <v>250</v>
      </c>
      <c r="G30" s="9">
        <v>1</v>
      </c>
      <c r="H30" s="9">
        <v>1</v>
      </c>
      <c r="I30" s="9">
        <v>0</v>
      </c>
      <c r="J30" s="9">
        <v>0</v>
      </c>
      <c r="K30" s="9">
        <v>288</v>
      </c>
      <c r="L30" s="9">
        <v>423</v>
      </c>
      <c r="M30" s="9">
        <v>0</v>
      </c>
    </row>
    <row r="31" spans="1:13" ht="12.75">
      <c r="A31" t="s">
        <v>37</v>
      </c>
      <c r="B31" t="s">
        <v>17</v>
      </c>
      <c r="C31" s="9">
        <f t="shared" si="0"/>
        <v>8585</v>
      </c>
      <c r="D31" s="9">
        <v>6363</v>
      </c>
      <c r="E31" s="9">
        <v>1183</v>
      </c>
      <c r="F31" s="9">
        <v>26</v>
      </c>
      <c r="G31" s="9">
        <v>0</v>
      </c>
      <c r="H31" s="9">
        <v>14</v>
      </c>
      <c r="I31" s="9">
        <v>0</v>
      </c>
      <c r="J31" s="9">
        <v>17</v>
      </c>
      <c r="K31" s="9">
        <v>203</v>
      </c>
      <c r="L31" s="9">
        <v>726</v>
      </c>
      <c r="M31" s="9">
        <v>53</v>
      </c>
    </row>
    <row r="32" spans="1:13" ht="12.75">
      <c r="A32" t="s">
        <v>37</v>
      </c>
      <c r="B32" t="s">
        <v>21</v>
      </c>
      <c r="C32" s="9">
        <f t="shared" si="0"/>
        <v>3</v>
      </c>
      <c r="D32" s="9">
        <v>0</v>
      </c>
      <c r="E32" s="9">
        <v>0</v>
      </c>
      <c r="F32" s="9">
        <v>3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</row>
    <row r="33" spans="1:13" ht="12.75">
      <c r="A33" s="4" t="s">
        <v>40</v>
      </c>
      <c r="C33" s="10">
        <f t="shared" si="0"/>
        <v>45772</v>
      </c>
      <c r="D33" s="10">
        <f>+D29+D30+D31+D32</f>
        <v>38604</v>
      </c>
      <c r="E33" s="10">
        <f aca="true" t="shared" si="8" ref="E33:M33">+E29+E30+E31+E32</f>
        <v>4619</v>
      </c>
      <c r="F33" s="10">
        <f t="shared" si="8"/>
        <v>312</v>
      </c>
      <c r="G33" s="10">
        <f t="shared" si="8"/>
        <v>1</v>
      </c>
      <c r="H33" s="10">
        <f t="shared" si="8"/>
        <v>16</v>
      </c>
      <c r="I33" s="10">
        <f t="shared" si="8"/>
        <v>0</v>
      </c>
      <c r="J33" s="10">
        <f t="shared" si="8"/>
        <v>17</v>
      </c>
      <c r="K33" s="10">
        <f t="shared" si="8"/>
        <v>579</v>
      </c>
      <c r="L33" s="10">
        <f t="shared" si="8"/>
        <v>1571</v>
      </c>
      <c r="M33" s="10">
        <f t="shared" si="8"/>
        <v>53</v>
      </c>
    </row>
    <row r="34" spans="1:13" ht="12.75">
      <c r="A34" t="s">
        <v>41</v>
      </c>
      <c r="B34" t="s">
        <v>17</v>
      </c>
      <c r="C34" s="9">
        <f t="shared" si="0"/>
        <v>4398</v>
      </c>
      <c r="D34" s="9">
        <v>3373</v>
      </c>
      <c r="E34" s="9">
        <v>586</v>
      </c>
      <c r="F34" s="9">
        <v>2</v>
      </c>
      <c r="G34" s="9">
        <v>0</v>
      </c>
      <c r="H34" s="9">
        <v>9</v>
      </c>
      <c r="I34" s="9">
        <v>0</v>
      </c>
      <c r="J34" s="9">
        <v>2</v>
      </c>
      <c r="K34" s="9">
        <v>188</v>
      </c>
      <c r="L34" s="9">
        <v>214</v>
      </c>
      <c r="M34" s="9">
        <v>24</v>
      </c>
    </row>
    <row r="35" spans="1:13" ht="12.75">
      <c r="A35" t="s">
        <v>41</v>
      </c>
      <c r="B35" t="s">
        <v>21</v>
      </c>
      <c r="C35" s="9">
        <f t="shared" si="0"/>
        <v>1</v>
      </c>
      <c r="D35" s="9">
        <v>0</v>
      </c>
      <c r="E35" s="9">
        <v>0</v>
      </c>
      <c r="F35" s="9">
        <v>1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</row>
    <row r="36" spans="1:13" ht="12.75">
      <c r="A36" s="4" t="s">
        <v>42</v>
      </c>
      <c r="C36" s="10">
        <f t="shared" si="0"/>
        <v>4399</v>
      </c>
      <c r="D36" s="10">
        <f>+D34+D35</f>
        <v>3373</v>
      </c>
      <c r="E36" s="10">
        <f aca="true" t="shared" si="9" ref="E36:M36">+E34+E35</f>
        <v>586</v>
      </c>
      <c r="F36" s="10">
        <f t="shared" si="9"/>
        <v>3</v>
      </c>
      <c r="G36" s="10">
        <f t="shared" si="9"/>
        <v>0</v>
      </c>
      <c r="H36" s="10">
        <f t="shared" si="9"/>
        <v>9</v>
      </c>
      <c r="I36" s="10">
        <f t="shared" si="9"/>
        <v>0</v>
      </c>
      <c r="J36" s="10">
        <f t="shared" si="9"/>
        <v>2</v>
      </c>
      <c r="K36" s="10">
        <f t="shared" si="9"/>
        <v>188</v>
      </c>
      <c r="L36" s="10">
        <f t="shared" si="9"/>
        <v>214</v>
      </c>
      <c r="M36" s="10">
        <f t="shared" si="9"/>
        <v>24</v>
      </c>
    </row>
    <row r="37" spans="1:13" ht="12.75">
      <c r="A37" t="s">
        <v>43</v>
      </c>
      <c r="B37" t="s">
        <v>44</v>
      </c>
      <c r="C37" s="9">
        <f t="shared" si="0"/>
        <v>10429</v>
      </c>
      <c r="D37" s="9">
        <v>7959</v>
      </c>
      <c r="E37" s="9">
        <v>895</v>
      </c>
      <c r="F37" s="9">
        <v>24</v>
      </c>
      <c r="G37" s="9">
        <v>1</v>
      </c>
      <c r="H37" s="9">
        <v>1</v>
      </c>
      <c r="I37" s="9">
        <v>0</v>
      </c>
      <c r="J37" s="9">
        <v>0</v>
      </c>
      <c r="K37" s="9">
        <v>148</v>
      </c>
      <c r="L37" s="9">
        <v>1401</v>
      </c>
      <c r="M37" s="9">
        <v>0</v>
      </c>
    </row>
    <row r="38" spans="1:13" ht="12.75">
      <c r="A38" t="s">
        <v>43</v>
      </c>
      <c r="B38" t="s">
        <v>17</v>
      </c>
      <c r="C38" s="9">
        <f t="shared" si="0"/>
        <v>10108</v>
      </c>
      <c r="D38" s="9">
        <v>8467</v>
      </c>
      <c r="E38" s="9">
        <v>739</v>
      </c>
      <c r="F38" s="9">
        <v>6</v>
      </c>
      <c r="G38" s="9">
        <v>0</v>
      </c>
      <c r="H38" s="9">
        <v>19</v>
      </c>
      <c r="I38" s="9">
        <v>0</v>
      </c>
      <c r="J38" s="9">
        <v>0</v>
      </c>
      <c r="K38" s="9">
        <v>254</v>
      </c>
      <c r="L38" s="9">
        <v>573</v>
      </c>
      <c r="M38" s="9">
        <v>50</v>
      </c>
    </row>
    <row r="39" spans="1:13" ht="12.75">
      <c r="A39" s="4" t="s">
        <v>45</v>
      </c>
      <c r="C39" s="10">
        <f t="shared" si="0"/>
        <v>20537</v>
      </c>
      <c r="D39" s="10">
        <f>+D37+D38</f>
        <v>16426</v>
      </c>
      <c r="E39" s="10">
        <f aca="true" t="shared" si="10" ref="E39:M39">+E37+E38</f>
        <v>1634</v>
      </c>
      <c r="F39" s="10">
        <f t="shared" si="10"/>
        <v>30</v>
      </c>
      <c r="G39" s="10">
        <f t="shared" si="10"/>
        <v>1</v>
      </c>
      <c r="H39" s="10">
        <f t="shared" si="10"/>
        <v>20</v>
      </c>
      <c r="I39" s="10">
        <f t="shared" si="10"/>
        <v>0</v>
      </c>
      <c r="J39" s="10">
        <f t="shared" si="10"/>
        <v>0</v>
      </c>
      <c r="K39" s="10">
        <f t="shared" si="10"/>
        <v>402</v>
      </c>
      <c r="L39" s="10">
        <f t="shared" si="10"/>
        <v>1974</v>
      </c>
      <c r="M39" s="10">
        <f t="shared" si="10"/>
        <v>50</v>
      </c>
    </row>
    <row r="40" spans="1:13" ht="12.75">
      <c r="A40" t="s">
        <v>46</v>
      </c>
      <c r="B40" t="s">
        <v>35</v>
      </c>
      <c r="C40" s="9">
        <f t="shared" si="0"/>
        <v>471</v>
      </c>
      <c r="D40" s="9">
        <v>0</v>
      </c>
      <c r="E40" s="9">
        <v>15</v>
      </c>
      <c r="F40" s="9">
        <v>5</v>
      </c>
      <c r="G40" s="9">
        <v>1</v>
      </c>
      <c r="H40" s="9">
        <v>1</v>
      </c>
      <c r="I40" s="9">
        <v>0</v>
      </c>
      <c r="J40" s="9">
        <v>0</v>
      </c>
      <c r="K40" s="9">
        <v>30</v>
      </c>
      <c r="L40" s="9">
        <v>419</v>
      </c>
      <c r="M40" s="9">
        <v>0</v>
      </c>
    </row>
    <row r="41" spans="1:13" ht="12.75">
      <c r="A41" t="s">
        <v>46</v>
      </c>
      <c r="B41" t="s">
        <v>17</v>
      </c>
      <c r="C41" s="9">
        <f t="shared" si="0"/>
        <v>12771</v>
      </c>
      <c r="D41" s="9">
        <v>10638</v>
      </c>
      <c r="E41" s="9">
        <v>1423</v>
      </c>
      <c r="F41" s="9">
        <v>25</v>
      </c>
      <c r="G41" s="9">
        <v>0</v>
      </c>
      <c r="H41" s="9">
        <v>11</v>
      </c>
      <c r="I41" s="9">
        <v>0</v>
      </c>
      <c r="J41" s="9">
        <v>2</v>
      </c>
      <c r="K41" s="9">
        <v>303</v>
      </c>
      <c r="L41" s="9">
        <v>351</v>
      </c>
      <c r="M41" s="9">
        <v>18</v>
      </c>
    </row>
    <row r="42" spans="1:13" ht="12.75">
      <c r="A42" s="4" t="s">
        <v>47</v>
      </c>
      <c r="C42" s="10">
        <f t="shared" si="0"/>
        <v>13242</v>
      </c>
      <c r="D42" s="10">
        <f>+D40+D41</f>
        <v>10638</v>
      </c>
      <c r="E42" s="10">
        <f aca="true" t="shared" si="11" ref="E42:M42">+E40+E41</f>
        <v>1438</v>
      </c>
      <c r="F42" s="10">
        <f t="shared" si="11"/>
        <v>30</v>
      </c>
      <c r="G42" s="10">
        <f t="shared" si="11"/>
        <v>1</v>
      </c>
      <c r="H42" s="10">
        <f t="shared" si="11"/>
        <v>12</v>
      </c>
      <c r="I42" s="10">
        <f t="shared" si="11"/>
        <v>0</v>
      </c>
      <c r="J42" s="10">
        <f t="shared" si="11"/>
        <v>2</v>
      </c>
      <c r="K42" s="10">
        <f t="shared" si="11"/>
        <v>333</v>
      </c>
      <c r="L42" s="10">
        <f t="shared" si="11"/>
        <v>770</v>
      </c>
      <c r="M42" s="10">
        <f t="shared" si="11"/>
        <v>18</v>
      </c>
    </row>
    <row r="43" spans="1:13" ht="12.75">
      <c r="A43" t="s">
        <v>48</v>
      </c>
      <c r="B43" t="s">
        <v>17</v>
      </c>
      <c r="C43" s="9">
        <f t="shared" si="0"/>
        <v>109306</v>
      </c>
      <c r="D43" s="9">
        <v>95433</v>
      </c>
      <c r="E43" s="9">
        <v>11367</v>
      </c>
      <c r="F43" s="9">
        <v>174</v>
      </c>
      <c r="G43" s="9">
        <v>0</v>
      </c>
      <c r="H43" s="9">
        <v>21</v>
      </c>
      <c r="I43" s="9">
        <v>0</v>
      </c>
      <c r="J43" s="9">
        <v>0</v>
      </c>
      <c r="K43" s="9">
        <v>1668</v>
      </c>
      <c r="L43" s="9">
        <v>481</v>
      </c>
      <c r="M43" s="9">
        <v>162</v>
      </c>
    </row>
    <row r="44" spans="1:13" ht="12.75">
      <c r="A44" t="s">
        <v>48</v>
      </c>
      <c r="B44" t="s">
        <v>49</v>
      </c>
      <c r="C44" s="9">
        <f t="shared" si="0"/>
        <v>4911</v>
      </c>
      <c r="D44" s="9">
        <v>3343</v>
      </c>
      <c r="E44" s="9">
        <v>309</v>
      </c>
      <c r="F44" s="9">
        <v>39</v>
      </c>
      <c r="G44" s="9">
        <v>1</v>
      </c>
      <c r="H44" s="9">
        <v>1</v>
      </c>
      <c r="I44" s="9">
        <v>0</v>
      </c>
      <c r="J44" s="9">
        <v>0</v>
      </c>
      <c r="K44" s="9">
        <v>55</v>
      </c>
      <c r="L44" s="9">
        <v>1111</v>
      </c>
      <c r="M44" s="9">
        <v>52</v>
      </c>
    </row>
    <row r="45" spans="1:13" ht="12.75">
      <c r="A45" t="s">
        <v>48</v>
      </c>
      <c r="B45" t="s">
        <v>24</v>
      </c>
      <c r="C45" s="9">
        <f t="shared" si="0"/>
        <v>5584</v>
      </c>
      <c r="D45" s="9">
        <v>3225</v>
      </c>
      <c r="E45" s="9">
        <v>605</v>
      </c>
      <c r="F45" s="9">
        <v>38</v>
      </c>
      <c r="G45" s="9">
        <v>0</v>
      </c>
      <c r="H45" s="9">
        <v>3</v>
      </c>
      <c r="I45" s="9">
        <v>0</v>
      </c>
      <c r="J45" s="9">
        <v>0</v>
      </c>
      <c r="K45" s="9">
        <v>115</v>
      </c>
      <c r="L45" s="9">
        <v>1598</v>
      </c>
      <c r="M45" s="9">
        <v>0</v>
      </c>
    </row>
    <row r="46" spans="1:13" ht="12.75">
      <c r="A46" t="s">
        <v>48</v>
      </c>
      <c r="B46" t="s">
        <v>50</v>
      </c>
      <c r="C46" s="9">
        <f t="shared" si="0"/>
        <v>5227</v>
      </c>
      <c r="D46" s="9">
        <v>3337</v>
      </c>
      <c r="E46" s="9">
        <v>658</v>
      </c>
      <c r="F46" s="9">
        <v>23</v>
      </c>
      <c r="G46" s="9">
        <v>0</v>
      </c>
      <c r="H46" s="9">
        <v>2</v>
      </c>
      <c r="I46" s="9">
        <v>0</v>
      </c>
      <c r="J46" s="9">
        <v>0</v>
      </c>
      <c r="K46" s="9">
        <v>176</v>
      </c>
      <c r="L46" s="9">
        <v>1031</v>
      </c>
      <c r="M46" s="9">
        <v>0</v>
      </c>
    </row>
    <row r="47" spans="1:13" ht="12.75">
      <c r="A47" t="s">
        <v>48</v>
      </c>
      <c r="B47" t="s">
        <v>51</v>
      </c>
      <c r="C47" s="9">
        <f t="shared" si="0"/>
        <v>4284</v>
      </c>
      <c r="D47" s="9">
        <v>2578</v>
      </c>
      <c r="E47" s="9">
        <v>821</v>
      </c>
      <c r="F47" s="9">
        <v>18</v>
      </c>
      <c r="G47" s="9">
        <v>0</v>
      </c>
      <c r="H47" s="9">
        <v>1</v>
      </c>
      <c r="I47" s="9">
        <v>0</v>
      </c>
      <c r="J47" s="9">
        <v>0</v>
      </c>
      <c r="K47" s="9">
        <v>131</v>
      </c>
      <c r="L47" s="9">
        <v>735</v>
      </c>
      <c r="M47" s="9">
        <v>0</v>
      </c>
    </row>
    <row r="48" spans="1:13" ht="12.75">
      <c r="A48" t="s">
        <v>48</v>
      </c>
      <c r="B48" t="s">
        <v>52</v>
      </c>
      <c r="C48" s="9">
        <f t="shared" si="0"/>
        <v>4071</v>
      </c>
      <c r="D48" s="9">
        <v>1992</v>
      </c>
      <c r="E48" s="9">
        <v>449</v>
      </c>
      <c r="F48" s="9">
        <v>137</v>
      </c>
      <c r="G48" s="9">
        <v>0</v>
      </c>
      <c r="H48" s="9">
        <v>2</v>
      </c>
      <c r="I48" s="9">
        <v>0</v>
      </c>
      <c r="J48" s="9">
        <v>0</v>
      </c>
      <c r="K48" s="9">
        <v>93</v>
      </c>
      <c r="L48" s="9">
        <v>1398</v>
      </c>
      <c r="M48" s="9">
        <v>0</v>
      </c>
    </row>
    <row r="49" spans="1:13" ht="12.75">
      <c r="A49" t="s">
        <v>48</v>
      </c>
      <c r="B49" t="s">
        <v>21</v>
      </c>
      <c r="C49" s="9">
        <f t="shared" si="0"/>
        <v>19</v>
      </c>
      <c r="D49" s="9">
        <v>0</v>
      </c>
      <c r="E49" s="9">
        <v>16</v>
      </c>
      <c r="F49" s="9">
        <v>3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</row>
    <row r="50" spans="1:13" ht="12.75">
      <c r="A50" s="4" t="s">
        <v>53</v>
      </c>
      <c r="C50" s="10">
        <f t="shared" si="0"/>
        <v>133402</v>
      </c>
      <c r="D50" s="10">
        <f>+D43+D44+D45+D46+D47+D48+D49</f>
        <v>109908</v>
      </c>
      <c r="E50" s="10">
        <f aca="true" t="shared" si="12" ref="E50:M50">+E43+E44+E45+E46+E47+E48+E49</f>
        <v>14225</v>
      </c>
      <c r="F50" s="10">
        <f t="shared" si="12"/>
        <v>432</v>
      </c>
      <c r="G50" s="10">
        <f t="shared" si="12"/>
        <v>1</v>
      </c>
      <c r="H50" s="10">
        <f t="shared" si="12"/>
        <v>30</v>
      </c>
      <c r="I50" s="10">
        <f t="shared" si="12"/>
        <v>0</v>
      </c>
      <c r="J50" s="10">
        <f t="shared" si="12"/>
        <v>0</v>
      </c>
      <c r="K50" s="10">
        <f t="shared" si="12"/>
        <v>2238</v>
      </c>
      <c r="L50" s="10">
        <f t="shared" si="12"/>
        <v>6354</v>
      </c>
      <c r="M50" s="10">
        <f t="shared" si="12"/>
        <v>214</v>
      </c>
    </row>
    <row r="51" spans="1:13" ht="12.75">
      <c r="A51" t="s">
        <v>54</v>
      </c>
      <c r="B51" t="s">
        <v>17</v>
      </c>
      <c r="C51" s="9">
        <f t="shared" si="0"/>
        <v>6971</v>
      </c>
      <c r="D51" s="9">
        <v>5400</v>
      </c>
      <c r="E51" s="9">
        <v>540</v>
      </c>
      <c r="F51" s="9">
        <v>9</v>
      </c>
      <c r="G51" s="9">
        <v>0</v>
      </c>
      <c r="H51" s="9">
        <v>4</v>
      </c>
      <c r="I51" s="9">
        <v>0</v>
      </c>
      <c r="J51" s="9">
        <v>360</v>
      </c>
      <c r="K51" s="9">
        <v>158</v>
      </c>
      <c r="L51" s="9">
        <v>484</v>
      </c>
      <c r="M51" s="9">
        <v>16</v>
      </c>
    </row>
    <row r="52" spans="1:13" ht="12.75">
      <c r="A52" s="4" t="s">
        <v>55</v>
      </c>
      <c r="C52" s="10">
        <f t="shared" si="0"/>
        <v>6971</v>
      </c>
      <c r="D52" s="10">
        <f>+D51</f>
        <v>5400</v>
      </c>
      <c r="E52" s="10">
        <f aca="true" t="shared" si="13" ref="E52:M52">+E51</f>
        <v>540</v>
      </c>
      <c r="F52" s="10">
        <f t="shared" si="13"/>
        <v>9</v>
      </c>
      <c r="G52" s="10">
        <f t="shared" si="13"/>
        <v>0</v>
      </c>
      <c r="H52" s="10">
        <f t="shared" si="13"/>
        <v>4</v>
      </c>
      <c r="I52" s="10">
        <f t="shared" si="13"/>
        <v>0</v>
      </c>
      <c r="J52" s="10">
        <f t="shared" si="13"/>
        <v>360</v>
      </c>
      <c r="K52" s="10">
        <f t="shared" si="13"/>
        <v>158</v>
      </c>
      <c r="L52" s="10">
        <f t="shared" si="13"/>
        <v>484</v>
      </c>
      <c r="M52" s="10">
        <f t="shared" si="13"/>
        <v>16</v>
      </c>
    </row>
    <row r="53" spans="1:13" ht="12.75">
      <c r="A53" t="s">
        <v>56</v>
      </c>
      <c r="B53" t="s">
        <v>57</v>
      </c>
      <c r="C53" s="9">
        <f t="shared" si="0"/>
        <v>1411</v>
      </c>
      <c r="D53" s="9">
        <v>0</v>
      </c>
      <c r="E53" s="9">
        <v>0</v>
      </c>
      <c r="F53" s="9">
        <v>0</v>
      </c>
      <c r="G53" s="9">
        <v>0</v>
      </c>
      <c r="H53" s="9">
        <v>1</v>
      </c>
      <c r="I53" s="9">
        <v>0</v>
      </c>
      <c r="J53" s="9">
        <v>0</v>
      </c>
      <c r="K53" s="9">
        <v>0</v>
      </c>
      <c r="L53" s="9">
        <v>1410</v>
      </c>
      <c r="M53" s="9">
        <v>0</v>
      </c>
    </row>
    <row r="54" spans="1:13" ht="12.75">
      <c r="A54" t="s">
        <v>56</v>
      </c>
      <c r="B54" t="s">
        <v>35</v>
      </c>
      <c r="C54" s="9">
        <f t="shared" si="0"/>
        <v>1204</v>
      </c>
      <c r="D54" s="9">
        <v>1048</v>
      </c>
      <c r="E54" s="9">
        <v>119</v>
      </c>
      <c r="F54" s="9">
        <v>1</v>
      </c>
      <c r="G54" s="9">
        <v>2</v>
      </c>
      <c r="H54" s="9">
        <v>2</v>
      </c>
      <c r="I54" s="9">
        <v>0</v>
      </c>
      <c r="J54" s="9">
        <v>0</v>
      </c>
      <c r="K54" s="9">
        <v>32</v>
      </c>
      <c r="L54" s="9">
        <v>0</v>
      </c>
      <c r="M54" s="9">
        <v>0</v>
      </c>
    </row>
    <row r="55" spans="1:13" ht="12.75">
      <c r="A55" t="s">
        <v>56</v>
      </c>
      <c r="B55" t="s">
        <v>17</v>
      </c>
      <c r="C55" s="9">
        <f t="shared" si="0"/>
        <v>8724</v>
      </c>
      <c r="D55" s="9">
        <v>7413</v>
      </c>
      <c r="E55" s="9">
        <v>942</v>
      </c>
      <c r="F55" s="9">
        <v>13</v>
      </c>
      <c r="G55" s="9">
        <v>0</v>
      </c>
      <c r="H55" s="9">
        <v>5</v>
      </c>
      <c r="I55" s="9">
        <v>0</v>
      </c>
      <c r="J55" s="9">
        <v>0</v>
      </c>
      <c r="K55" s="9">
        <v>228</v>
      </c>
      <c r="L55" s="9">
        <v>107</v>
      </c>
      <c r="M55" s="9">
        <v>16</v>
      </c>
    </row>
    <row r="56" spans="1:13" ht="12.75">
      <c r="A56" s="4" t="s">
        <v>58</v>
      </c>
      <c r="C56" s="10">
        <f t="shared" si="0"/>
        <v>11339</v>
      </c>
      <c r="D56" s="10">
        <f>+D53+D54+D55</f>
        <v>8461</v>
      </c>
      <c r="E56" s="10">
        <f aca="true" t="shared" si="14" ref="E56:M56">+E53+E54+E55</f>
        <v>1061</v>
      </c>
      <c r="F56" s="10">
        <f t="shared" si="14"/>
        <v>14</v>
      </c>
      <c r="G56" s="10">
        <f t="shared" si="14"/>
        <v>2</v>
      </c>
      <c r="H56" s="10">
        <f t="shared" si="14"/>
        <v>8</v>
      </c>
      <c r="I56" s="10">
        <f t="shared" si="14"/>
        <v>0</v>
      </c>
      <c r="J56" s="10">
        <f t="shared" si="14"/>
        <v>0</v>
      </c>
      <c r="K56" s="10">
        <f t="shared" si="14"/>
        <v>260</v>
      </c>
      <c r="L56" s="10">
        <f t="shared" si="14"/>
        <v>1517</v>
      </c>
      <c r="M56" s="10">
        <f t="shared" si="14"/>
        <v>16</v>
      </c>
    </row>
    <row r="57" spans="1:13" ht="12.75">
      <c r="A57" t="s">
        <v>59</v>
      </c>
      <c r="B57" t="s">
        <v>60</v>
      </c>
      <c r="C57" s="9">
        <f t="shared" si="0"/>
        <v>2612</v>
      </c>
      <c r="D57" s="9">
        <v>1590</v>
      </c>
      <c r="E57" s="9">
        <v>182</v>
      </c>
      <c r="F57" s="9">
        <v>22</v>
      </c>
      <c r="G57" s="9">
        <v>1</v>
      </c>
      <c r="H57" s="9">
        <v>1</v>
      </c>
      <c r="I57" s="9">
        <v>0</v>
      </c>
      <c r="J57" s="9">
        <v>3</v>
      </c>
      <c r="K57" s="9">
        <v>37</v>
      </c>
      <c r="L57" s="9">
        <v>776</v>
      </c>
      <c r="M57" s="9">
        <v>0</v>
      </c>
    </row>
    <row r="58" spans="1:13" ht="12.75">
      <c r="A58" t="s">
        <v>59</v>
      </c>
      <c r="B58" t="s">
        <v>61</v>
      </c>
      <c r="C58" s="9">
        <f t="shared" si="0"/>
        <v>871</v>
      </c>
      <c r="D58" s="9">
        <v>562</v>
      </c>
      <c r="E58" s="9">
        <v>103</v>
      </c>
      <c r="F58" s="9">
        <v>19</v>
      </c>
      <c r="G58" s="9">
        <v>0</v>
      </c>
      <c r="H58" s="9">
        <v>1</v>
      </c>
      <c r="I58" s="9">
        <v>0</v>
      </c>
      <c r="J58" s="9">
        <v>23</v>
      </c>
      <c r="K58" s="9">
        <v>15</v>
      </c>
      <c r="L58" s="9">
        <v>148</v>
      </c>
      <c r="M58" s="9">
        <v>0</v>
      </c>
    </row>
    <row r="59" spans="1:13" ht="12.75">
      <c r="A59" t="s">
        <v>59</v>
      </c>
      <c r="B59" t="s">
        <v>62</v>
      </c>
      <c r="C59" s="9">
        <f t="shared" si="0"/>
        <v>2628</v>
      </c>
      <c r="D59" s="9">
        <v>1050</v>
      </c>
      <c r="E59" s="9">
        <v>94</v>
      </c>
      <c r="F59" s="9">
        <v>445</v>
      </c>
      <c r="G59" s="9">
        <v>0</v>
      </c>
      <c r="H59" s="9">
        <v>5</v>
      </c>
      <c r="I59" s="9">
        <v>0</v>
      </c>
      <c r="J59" s="9">
        <v>14</v>
      </c>
      <c r="K59" s="9">
        <v>89</v>
      </c>
      <c r="L59" s="9">
        <v>931</v>
      </c>
      <c r="M59" s="9">
        <v>0</v>
      </c>
    </row>
    <row r="60" spans="1:13" ht="12.75">
      <c r="A60" t="s">
        <v>59</v>
      </c>
      <c r="B60" t="s">
        <v>17</v>
      </c>
      <c r="C60" s="9">
        <f t="shared" si="0"/>
        <v>35021</v>
      </c>
      <c r="D60" s="9">
        <v>30455</v>
      </c>
      <c r="E60" s="9">
        <v>3677</v>
      </c>
      <c r="F60" s="9">
        <v>44</v>
      </c>
      <c r="G60" s="9">
        <v>0</v>
      </c>
      <c r="H60" s="9">
        <v>13</v>
      </c>
      <c r="I60" s="9">
        <v>0</v>
      </c>
      <c r="J60" s="9">
        <v>28</v>
      </c>
      <c r="K60" s="9">
        <v>539</v>
      </c>
      <c r="L60" s="9">
        <v>218</v>
      </c>
      <c r="M60" s="9">
        <v>47</v>
      </c>
    </row>
    <row r="61" spans="1:13" ht="12.75">
      <c r="A61" t="s">
        <v>59</v>
      </c>
      <c r="B61" t="s">
        <v>21</v>
      </c>
      <c r="C61" s="9">
        <f t="shared" si="0"/>
        <v>6</v>
      </c>
      <c r="D61" s="9">
        <v>0</v>
      </c>
      <c r="E61" s="9">
        <v>2</v>
      </c>
      <c r="F61" s="9">
        <v>4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</row>
    <row r="62" spans="1:13" ht="12.75">
      <c r="A62" s="4" t="s">
        <v>63</v>
      </c>
      <c r="C62" s="10">
        <f t="shared" si="0"/>
        <v>41138</v>
      </c>
      <c r="D62" s="10">
        <f>+D57+D58+D59+D60+D61</f>
        <v>33657</v>
      </c>
      <c r="E62" s="10">
        <f aca="true" t="shared" si="15" ref="E62:M62">+E57+E58+E59+E60+E61</f>
        <v>4058</v>
      </c>
      <c r="F62" s="10">
        <f t="shared" si="15"/>
        <v>534</v>
      </c>
      <c r="G62" s="10">
        <f t="shared" si="15"/>
        <v>1</v>
      </c>
      <c r="H62" s="10">
        <f t="shared" si="15"/>
        <v>20</v>
      </c>
      <c r="I62" s="10">
        <f t="shared" si="15"/>
        <v>0</v>
      </c>
      <c r="J62" s="10">
        <f t="shared" si="15"/>
        <v>68</v>
      </c>
      <c r="K62" s="10">
        <f t="shared" si="15"/>
        <v>680</v>
      </c>
      <c r="L62" s="10">
        <f t="shared" si="15"/>
        <v>2073</v>
      </c>
      <c r="M62" s="10">
        <f t="shared" si="15"/>
        <v>47</v>
      </c>
    </row>
    <row r="63" spans="1:13" ht="12.75">
      <c r="A63" t="s">
        <v>64</v>
      </c>
      <c r="B63" t="s">
        <v>65</v>
      </c>
      <c r="C63" s="9">
        <f t="shared" si="0"/>
        <v>1817</v>
      </c>
      <c r="D63" s="9">
        <v>0</v>
      </c>
      <c r="E63" s="9">
        <v>0</v>
      </c>
      <c r="F63" s="9">
        <v>0</v>
      </c>
      <c r="G63" s="9">
        <v>0</v>
      </c>
      <c r="H63" s="9">
        <v>1</v>
      </c>
      <c r="I63" s="9">
        <v>0</v>
      </c>
      <c r="J63" s="9">
        <v>0</v>
      </c>
      <c r="K63" s="9">
        <v>59</v>
      </c>
      <c r="L63" s="9">
        <v>1757</v>
      </c>
      <c r="M63" s="9">
        <v>0</v>
      </c>
    </row>
    <row r="64" spans="1:13" ht="12.75">
      <c r="A64" t="s">
        <v>64</v>
      </c>
      <c r="B64" t="s">
        <v>17</v>
      </c>
      <c r="C64" s="9">
        <f t="shared" si="0"/>
        <v>12660</v>
      </c>
      <c r="D64" s="9">
        <v>11184</v>
      </c>
      <c r="E64" s="9">
        <v>1256</v>
      </c>
      <c r="F64" s="9">
        <v>14</v>
      </c>
      <c r="G64" s="9">
        <v>0</v>
      </c>
      <c r="H64" s="9">
        <v>1</v>
      </c>
      <c r="I64" s="9">
        <v>0</v>
      </c>
      <c r="J64" s="9">
        <v>0</v>
      </c>
      <c r="K64" s="9">
        <v>190</v>
      </c>
      <c r="L64" s="9">
        <v>6</v>
      </c>
      <c r="M64" s="9">
        <v>9</v>
      </c>
    </row>
    <row r="65" spans="1:13" ht="12.75">
      <c r="A65" s="4" t="s">
        <v>66</v>
      </c>
      <c r="C65" s="10">
        <f t="shared" si="0"/>
        <v>14477</v>
      </c>
      <c r="D65" s="10">
        <f>+D63+D64</f>
        <v>11184</v>
      </c>
      <c r="E65" s="10">
        <f aca="true" t="shared" si="16" ref="E65:M65">+E63+E64</f>
        <v>1256</v>
      </c>
      <c r="F65" s="10">
        <f t="shared" si="16"/>
        <v>14</v>
      </c>
      <c r="G65" s="10">
        <f t="shared" si="16"/>
        <v>0</v>
      </c>
      <c r="H65" s="10">
        <f t="shared" si="16"/>
        <v>2</v>
      </c>
      <c r="I65" s="10">
        <f t="shared" si="16"/>
        <v>0</v>
      </c>
      <c r="J65" s="10">
        <f t="shared" si="16"/>
        <v>0</v>
      </c>
      <c r="K65" s="10">
        <f t="shared" si="16"/>
        <v>249</v>
      </c>
      <c r="L65" s="10">
        <f t="shared" si="16"/>
        <v>1763</v>
      </c>
      <c r="M65" s="10">
        <f t="shared" si="16"/>
        <v>9</v>
      </c>
    </row>
    <row r="66" spans="1:13" ht="12.75">
      <c r="A66" t="s">
        <v>67</v>
      </c>
      <c r="B66" t="s">
        <v>68</v>
      </c>
      <c r="C66" s="9">
        <f t="shared" si="0"/>
        <v>1137</v>
      </c>
      <c r="D66" s="9">
        <v>0</v>
      </c>
      <c r="E66" s="9">
        <v>173</v>
      </c>
      <c r="F66" s="9">
        <v>6</v>
      </c>
      <c r="G66" s="9">
        <v>0</v>
      </c>
      <c r="H66" s="9">
        <v>1</v>
      </c>
      <c r="I66" s="9">
        <v>0</v>
      </c>
      <c r="J66" s="9">
        <v>30</v>
      </c>
      <c r="K66" s="9">
        <v>43</v>
      </c>
      <c r="L66" s="9">
        <v>838</v>
      </c>
      <c r="M66" s="9">
        <v>46</v>
      </c>
    </row>
    <row r="67" spans="1:13" ht="12.75">
      <c r="A67" t="s">
        <v>67</v>
      </c>
      <c r="B67" t="s">
        <v>24</v>
      </c>
      <c r="C67" s="9">
        <f t="shared" si="0"/>
        <v>693</v>
      </c>
      <c r="D67" s="9">
        <v>0</v>
      </c>
      <c r="E67" s="9">
        <v>49</v>
      </c>
      <c r="F67" s="9">
        <v>6</v>
      </c>
      <c r="G67" s="9">
        <v>0</v>
      </c>
      <c r="H67" s="9">
        <v>2</v>
      </c>
      <c r="I67" s="9">
        <v>0</v>
      </c>
      <c r="J67" s="9">
        <v>0</v>
      </c>
      <c r="K67" s="9">
        <v>27</v>
      </c>
      <c r="L67" s="9">
        <v>609</v>
      </c>
      <c r="M67" s="9">
        <v>0</v>
      </c>
    </row>
    <row r="68" spans="1:13" ht="12.75">
      <c r="A68" t="s">
        <v>67</v>
      </c>
      <c r="B68" t="s">
        <v>17</v>
      </c>
      <c r="C68" s="9">
        <f t="shared" si="0"/>
        <v>15302</v>
      </c>
      <c r="D68" s="9">
        <v>13090</v>
      </c>
      <c r="E68" s="9">
        <v>1440</v>
      </c>
      <c r="F68" s="9">
        <v>15</v>
      </c>
      <c r="G68" s="9">
        <v>0</v>
      </c>
      <c r="H68" s="9">
        <v>7</v>
      </c>
      <c r="I68" s="9">
        <v>0</v>
      </c>
      <c r="J68" s="9">
        <v>73</v>
      </c>
      <c r="K68" s="9">
        <v>323</v>
      </c>
      <c r="L68" s="9">
        <v>335</v>
      </c>
      <c r="M68" s="9">
        <v>19</v>
      </c>
    </row>
    <row r="69" spans="1:13" ht="12.75">
      <c r="A69" s="4" t="s">
        <v>69</v>
      </c>
      <c r="C69" s="10">
        <f t="shared" si="0"/>
        <v>17132</v>
      </c>
      <c r="D69" s="10">
        <f>+D66+D67+D68</f>
        <v>13090</v>
      </c>
      <c r="E69" s="10">
        <f aca="true" t="shared" si="17" ref="E69:M69">+E66+E67+E68</f>
        <v>1662</v>
      </c>
      <c r="F69" s="10">
        <f t="shared" si="17"/>
        <v>27</v>
      </c>
      <c r="G69" s="10">
        <f t="shared" si="17"/>
        <v>0</v>
      </c>
      <c r="H69" s="10">
        <f t="shared" si="17"/>
        <v>10</v>
      </c>
      <c r="I69" s="10">
        <f t="shared" si="17"/>
        <v>0</v>
      </c>
      <c r="J69" s="10">
        <f t="shared" si="17"/>
        <v>103</v>
      </c>
      <c r="K69" s="10">
        <f t="shared" si="17"/>
        <v>393</v>
      </c>
      <c r="L69" s="10">
        <f t="shared" si="17"/>
        <v>1782</v>
      </c>
      <c r="M69" s="10">
        <f t="shared" si="17"/>
        <v>65</v>
      </c>
    </row>
    <row r="70" spans="3:13" ht="12.7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2.75">
      <c r="A71" s="4" t="s">
        <v>70</v>
      </c>
      <c r="C71" s="10">
        <f>+C7+C10+C14+C18+C20+C22+C26+C31+C34+C38+C41+C43+C51+C55+C60+C64+C68</f>
        <v>314890</v>
      </c>
      <c r="D71" s="10">
        <f aca="true" t="shared" si="18" ref="D71:M71">+D7+D10+D14+D18+D20+D22+D26+D31+D34+D38+D41+D43+D51+D55+D60+D64+D68</f>
        <v>266903</v>
      </c>
      <c r="E71" s="10">
        <f t="shared" si="18"/>
        <v>33992</v>
      </c>
      <c r="F71" s="10">
        <f t="shared" si="18"/>
        <v>481</v>
      </c>
      <c r="G71" s="10">
        <f t="shared" si="18"/>
        <v>0</v>
      </c>
      <c r="H71" s="10">
        <f t="shared" si="18"/>
        <v>167</v>
      </c>
      <c r="I71" s="10">
        <f t="shared" si="18"/>
        <v>0</v>
      </c>
      <c r="J71" s="10">
        <f t="shared" si="18"/>
        <v>591</v>
      </c>
      <c r="K71" s="10">
        <f t="shared" si="18"/>
        <v>5935</v>
      </c>
      <c r="L71" s="10">
        <f t="shared" si="18"/>
        <v>6137</v>
      </c>
      <c r="M71" s="10">
        <f t="shared" si="18"/>
        <v>684</v>
      </c>
    </row>
    <row r="72" spans="1:13" ht="12.75">
      <c r="A72" s="4" t="s">
        <v>71</v>
      </c>
      <c r="C72" s="10">
        <f>+C9+C13+C17+C24+C25+C29+C30+C37+C40+C44+C45+C46+C47+C48+C53+C54+C57+C58+C59+C63+C66+C67</f>
        <v>141817</v>
      </c>
      <c r="D72" s="10">
        <f aca="true" t="shared" si="19" ref="D72:M72">+D9+D13+D17+D24+D25+D29+D30+D37+D40+D44+D45+D46+D47+D48+D53+D54+D57+D58+D59+D63+D66+D67</f>
        <v>106566</v>
      </c>
      <c r="E72" s="10">
        <f t="shared" si="19"/>
        <v>12759</v>
      </c>
      <c r="F72" s="10">
        <f t="shared" si="19"/>
        <v>1283</v>
      </c>
      <c r="G72" s="10">
        <f t="shared" si="19"/>
        <v>8</v>
      </c>
      <c r="H72" s="10">
        <f t="shared" si="19"/>
        <v>33</v>
      </c>
      <c r="I72" s="10">
        <f t="shared" si="19"/>
        <v>0</v>
      </c>
      <c r="J72" s="10">
        <f t="shared" si="19"/>
        <v>70</v>
      </c>
      <c r="K72" s="10">
        <f t="shared" si="19"/>
        <v>2124</v>
      </c>
      <c r="L72" s="10">
        <f t="shared" si="19"/>
        <v>18338</v>
      </c>
      <c r="M72" s="10">
        <f t="shared" si="19"/>
        <v>636</v>
      </c>
    </row>
    <row r="73" spans="1:13" ht="12.75">
      <c r="A73" s="4" t="s">
        <v>72</v>
      </c>
      <c r="C73" s="10">
        <f>+C11+C15+C27+C32+C35+C49+C61</f>
        <v>38</v>
      </c>
      <c r="D73" s="10">
        <f aca="true" t="shared" si="20" ref="D73:M73">+D11+D15+D27+D32+D35+D49+D61</f>
        <v>0</v>
      </c>
      <c r="E73" s="10">
        <f t="shared" si="20"/>
        <v>26</v>
      </c>
      <c r="F73" s="10">
        <f t="shared" si="20"/>
        <v>12</v>
      </c>
      <c r="G73" s="10">
        <f t="shared" si="20"/>
        <v>0</v>
      </c>
      <c r="H73" s="10">
        <f t="shared" si="20"/>
        <v>0</v>
      </c>
      <c r="I73" s="10">
        <f t="shared" si="20"/>
        <v>0</v>
      </c>
      <c r="J73" s="10">
        <f t="shared" si="20"/>
        <v>0</v>
      </c>
      <c r="K73" s="10">
        <f t="shared" si="20"/>
        <v>0</v>
      </c>
      <c r="L73" s="10">
        <f t="shared" si="20"/>
        <v>0</v>
      </c>
      <c r="M73" s="10">
        <f t="shared" si="20"/>
        <v>0</v>
      </c>
    </row>
    <row r="74" spans="1:13" ht="12.75">
      <c r="A74" s="4" t="s">
        <v>73</v>
      </c>
      <c r="C74" s="10">
        <f>+C8+C12+C16+C19+C21+C23+C28+C33+C36+C39+C42+C50+C52+C56+C62+C65+C69</f>
        <v>456745</v>
      </c>
      <c r="D74" s="10">
        <f aca="true" t="shared" si="21" ref="D74:M74">+D8+D12+D16+D19+D21+D23+D28+D33+D36+D39+D42+D50+D52+D56+D62+D65+D69</f>
        <v>373469</v>
      </c>
      <c r="E74" s="10">
        <f t="shared" si="21"/>
        <v>46777</v>
      </c>
      <c r="F74" s="10">
        <f t="shared" si="21"/>
        <v>1776</v>
      </c>
      <c r="G74" s="10">
        <f t="shared" si="21"/>
        <v>8</v>
      </c>
      <c r="H74" s="10">
        <f t="shared" si="21"/>
        <v>200</v>
      </c>
      <c r="I74" s="10">
        <f t="shared" si="21"/>
        <v>0</v>
      </c>
      <c r="J74" s="10">
        <f t="shared" si="21"/>
        <v>661</v>
      </c>
      <c r="K74" s="10">
        <f t="shared" si="21"/>
        <v>8059</v>
      </c>
      <c r="L74" s="10">
        <f t="shared" si="21"/>
        <v>24475</v>
      </c>
      <c r="M74" s="10">
        <f t="shared" si="21"/>
        <v>1320</v>
      </c>
    </row>
    <row r="75" spans="3:13" ht="12.75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3:13" ht="12.75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3:13" ht="12.75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3:13" ht="12.7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3:13" ht="12.7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3:13" ht="12.7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3:13" ht="12.7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3:13" ht="12.7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3:13" ht="12.7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3:13" ht="12.7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3:13" ht="12.7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3:13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3:13" ht="12.7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2012-12-11T21:43:51Z</cp:lastPrinted>
  <dcterms:created xsi:type="dcterms:W3CDTF">2012-12-10T20:01:47Z</dcterms:created>
  <dcterms:modified xsi:type="dcterms:W3CDTF">2013-11-13T20:00:59Z</dcterms:modified>
  <cp:category/>
  <cp:version/>
  <cp:contentType/>
  <cp:contentStatus/>
</cp:coreProperties>
</file>